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nr 1" sheetId="1" r:id="rId1"/>
    <sheet name="Zał_nr 2" sheetId="2" r:id="rId2"/>
    <sheet name="Zał_nr 3" sheetId="3" r:id="rId3"/>
  </sheets>
  <definedNames>
    <definedName name="_xlnm.Print_Titles" localSheetId="0">'Zał_nr 1'!$3:$5</definedName>
    <definedName name="_xlnm.Print_Titles" localSheetId="1">'Zał_nr 2'!$2:$4</definedName>
  </definedNames>
  <calcPr fullCalcOnLoad="1"/>
</workbook>
</file>

<file path=xl/sharedStrings.xml><?xml version="1.0" encoding="utf-8"?>
<sst xmlns="http://schemas.openxmlformats.org/spreadsheetml/2006/main" count="232" uniqueCount="145">
  <si>
    <t>DOCHODY GMINY KAŹMIERZ W 2006r.</t>
  </si>
  <si>
    <t>Zał.Nr 1 do Uchwały Nr XLV/271/06 Rady Gminy Kaźmierz z dn.31.03.2006r.</t>
  </si>
  <si>
    <t>Dz</t>
  </si>
  <si>
    <t>Rozdz</t>
  </si>
  <si>
    <t>§</t>
  </si>
  <si>
    <t>Treść</t>
  </si>
  <si>
    <t xml:space="preserve">Plan dochodów budżetowych na 2006r.               </t>
  </si>
  <si>
    <t>Zmiany</t>
  </si>
  <si>
    <t>Dochody po zmianach</t>
  </si>
  <si>
    <t>Uzasadnienie</t>
  </si>
  <si>
    <t>Uchwała nr _____ RG Kaźmierz z dn._____</t>
  </si>
  <si>
    <t>Transport i łączność</t>
  </si>
  <si>
    <t>Drogi publiczne powiatowe</t>
  </si>
  <si>
    <t>Dotacje otrzymane z powiatu na  inwestycje i zakupy inwestycyjne realizowane na podstawie porozumień (umów) między jednostkami samorządu terytorialnego.</t>
  </si>
  <si>
    <t>Dotacja z Powiatu Szamotulskiego na budowę chodników przy drodze powiatowej (Umowa ze Starostwem Powiatowym w Szamotułach)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</si>
  <si>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</si>
  <si>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</si>
  <si>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</si>
  <si>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</si>
  <si>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</si>
  <si>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</si>
  <si>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</si>
  <si>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</si>
  <si>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</si>
  <si>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</si>
  <si>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</si>
  <si>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</si>
  <si>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</si>
  <si>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</si>
  <si>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</si>
  <si>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</si>
  <si>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</si>
  <si>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</si>
  <si>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</si>
  <si>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</si>
  <si>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</si>
  <si>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</si>
  <si>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</si>
  <si>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</si>
  <si>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</si>
  <si>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</si>
  <si>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</si>
  <si>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</si>
  <si>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</si>
  <si>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</si>
  <si>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</si>
  <si>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</si>
  <si>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</si>
  <si>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</si>
  <si>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</si>
  <si>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</si>
  <si>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</si>
  <si>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</si>
  <si>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Zwiększenie udziału gminy w podatku dochodowym od osób fizycznych (załącznik do pisma Ministra Finansów Nr ST3-4820-5/2006)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</si>
  <si>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</si>
  <si>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</si>
  <si>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</si>
  <si>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</si>
  <si>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</si>
  <si>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Zmniejszenie subwencji oświatowej (załącznik do pisma Ministra Finansów Nr ST3-4820-5/2006)</t>
  </si>
  <si>
    <t>Część wyrównawcza subwencji ogólnej dla gmin</t>
  </si>
  <si>
    <t>Różne rozliczenia finansowe</t>
  </si>
  <si>
    <t>0920</t>
  </si>
  <si>
    <t>Pozostałe odsetki</t>
  </si>
  <si>
    <t>Część równoważąca subwencji ogólnej dla gmin</t>
  </si>
  <si>
    <t>Pomoc społeczna</t>
  </si>
  <si>
    <t>Świadczenia rodzinne oraz składki na ubezpieczenia emerytalne i rentowe z ubezpieczenia społecznego</t>
  </si>
  <si>
    <t>Dotacje celowe otrzymane z budżetu państwa na realizację zadań bieżących z zakresu administracji rządowej oraz innych zadań zleconych gminie ustawami</t>
  </si>
  <si>
    <t>Zwiększenie dotacji na świadczenia rodzinne (pismo Wojewody Wielkopolskiego znak FB.I-6.3010-7/06 z dnia 20.03.2006r.)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</si>
  <si>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</si>
  <si>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</si>
  <si>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przekazane z budżetu państwa na realizację własnych zadań bieżących gmin</t>
  </si>
  <si>
    <t>Ośrodki pomocy społecznej</t>
  </si>
  <si>
    <t>Pozostała działalność</t>
  </si>
  <si>
    <t>Edukacyjna opieka wychowawcza</t>
  </si>
  <si>
    <t>Pomoc materialna dla uczniów</t>
  </si>
  <si>
    <t>Dotacja na dofinansowanie świadczeń systemu pomocy materialnej dla uczniów o charakterze socjalnym (pismo Wojewody Wielkopolskiego znak FB.I-6.3011-185/05 z dnia 10.03.2006r.)</t>
  </si>
  <si>
    <t>WYDATKI GMINY KAŹMIERZ W 2006r.</t>
  </si>
  <si>
    <t>Zał.Nr 2 do Uchwały Nr XLV/271/06 Rady Gminy Kaźmierz z dn.31.03.2006r.</t>
  </si>
  <si>
    <t>Rozdz.</t>
  </si>
  <si>
    <t xml:space="preserve">Plan wydatków budżetowych na 2006r.  </t>
  </si>
  <si>
    <t>PROJEKT</t>
  </si>
  <si>
    <t>Wydatki po zmianach</t>
  </si>
  <si>
    <t>Uchwała nr ______ Rady Gminy Kaźmierz z dn.______</t>
  </si>
  <si>
    <t>Wydatki na pomoc finansową  udzielaną między jednistkami samorządu terytorialnego na dofinansowanie własnych zadań inwestycyjnych i zakupów inwestycyjnych.</t>
  </si>
  <si>
    <t>Partycypacja w kosztach budowy chodników przy drogach powiatowych (Umowa ze Starostwem Powiatowym w Szamotułach)</t>
  </si>
  <si>
    <t>Wydatki inwestycyjne jednostek budżetowych</t>
  </si>
  <si>
    <t>Budowa chodników przy drogach powiatowych (Umowa ze Starostwem Powiatowym w Szamotułach)</t>
  </si>
  <si>
    <t>Drogi publiczne gminne</t>
  </si>
  <si>
    <t>Działalność usługowa</t>
  </si>
  <si>
    <t>Plany zagospodarowania przestrzennego</t>
  </si>
  <si>
    <t>Różne wydatki na rzecz osób fizycznych</t>
  </si>
  <si>
    <t>Diety dla Komisji Urbanistyczno-Architektonicznej</t>
  </si>
  <si>
    <t>Zakup usług pozostałych</t>
  </si>
  <si>
    <t>Opracowania geodezyjne i kartograficzne</t>
  </si>
  <si>
    <t>Środki na wykonanie projektu założeń do planu zaopatrzenia w ciepło, energię elektryczną i paliwa gazowe</t>
  </si>
  <si>
    <t>Administracja publiczna</t>
  </si>
  <si>
    <t>Urzędy wojewódzkie</t>
  </si>
  <si>
    <t>Wynagrodzenia osobowe pracowników</t>
  </si>
  <si>
    <t>Składki na ubezpieczenie społeczne</t>
  </si>
  <si>
    <t>Rady gmin</t>
  </si>
  <si>
    <t>Zakup materiałów i wyposażenia</t>
  </si>
  <si>
    <t>Podróże służbowe krajowe</t>
  </si>
  <si>
    <t>Podróże służbowe zagraniczna</t>
  </si>
  <si>
    <t>Urzędy gmin</t>
  </si>
  <si>
    <t>Nagrody i wydatki osobowe nie zaliczone do wynagrodzeń</t>
  </si>
  <si>
    <t>Dodatkowe wynagrodzenia roczne</t>
  </si>
  <si>
    <t>Składki na Fundusz Pracy</t>
  </si>
  <si>
    <t>Zakup energii</t>
  </si>
  <si>
    <t>Zakup usług remontowych</t>
  </si>
  <si>
    <t>Zakup usług dostępu do sieci Internet</t>
  </si>
  <si>
    <t>Różne opłaty i składki</t>
  </si>
  <si>
    <t>Odpisy na zakładowy fundusz świadczeń socjalnych</t>
  </si>
  <si>
    <t>Wydatki na zakupy inwestycyjne jednostek budżetowych</t>
  </si>
  <si>
    <t>Wynagrodzenia bezosobowe</t>
  </si>
  <si>
    <t xml:space="preserve">Zakup usług remontowych </t>
  </si>
  <si>
    <t>Środki na remonty świetlic gminnych</t>
  </si>
  <si>
    <t>Rezerwy ogólne i celowe</t>
  </si>
  <si>
    <r>
      <t xml:space="preserve">Przeznaczenie rezerwy ogólnej na: 1. pomoc finansową dla Powiatu Szamotulskiego na budowę chodników przy drogach powiatowych </t>
    </r>
    <r>
      <rPr>
        <b/>
        <sz val="8"/>
        <rFont val="Times New Roman CE"/>
        <family val="1"/>
      </rPr>
      <t>53.901,00</t>
    </r>
    <r>
      <rPr>
        <sz val="8"/>
        <rFont val="Times New Roman CE"/>
        <family val="1"/>
      </rPr>
      <t xml:space="preserve"> , 2. remonty świetlic na terenie gminy </t>
    </r>
    <r>
      <rPr>
        <b/>
        <sz val="8"/>
        <rFont val="Times New Roman CE"/>
        <family val="1"/>
      </rPr>
      <t>5.779,00</t>
    </r>
    <r>
      <rPr>
        <sz val="8"/>
        <rFont val="Times New Roman CE"/>
        <family val="1"/>
      </rPr>
      <t xml:space="preserve">, 3. na wykonanie Projektu założeń do planu zaopatrzenia w ciepło, energię elektryczną i paliwa gazowe </t>
    </r>
    <r>
      <rPr>
        <b/>
        <sz val="8"/>
        <rFont val="Times New Roman CE"/>
        <family val="1"/>
      </rPr>
      <t>13.700,00</t>
    </r>
    <r>
      <rPr>
        <sz val="8"/>
        <rFont val="Times New Roman CE"/>
        <family val="1"/>
      </rPr>
      <t xml:space="preserve">, 4. dofinansowanie oświaty z uwagi na zmniejszenie subwencji oświatowej </t>
    </r>
    <r>
      <rPr>
        <b/>
        <sz val="8"/>
        <rFont val="Times New Roman CE"/>
        <family val="1"/>
      </rPr>
      <t>96.221,00</t>
    </r>
  </si>
  <si>
    <t>Rezerwy</t>
  </si>
  <si>
    <t>Świadczenia społeczne</t>
  </si>
  <si>
    <t>Środki na świadczenia rodzinne</t>
  </si>
  <si>
    <t>Środki na obsługę świadczeń rodzinnych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</si>
  <si>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</si>
  <si>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</si>
  <si>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</si>
  <si>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</si>
  <si>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</si>
  <si>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</si>
  <si>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Środki na pomoc materialną dla uczniów o charakterze socjalnym.</t>
  </si>
  <si>
    <t>Inne formy pomocy dla uczniów</t>
  </si>
  <si>
    <t>OGÓŁEM</t>
  </si>
  <si>
    <t>Zał.Nr 3 do Uchwały Nr XLV/271/06 Rady Gminy Kaźmierz z dn.31.03.2006r.</t>
  </si>
  <si>
    <t>PRZYCHODY I ROZCHODY 2006r.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</si>
  <si>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</si>
  <si>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</si>
  <si>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</si>
  <si>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</si>
  <si>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</si>
  <si>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</si>
  <si>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 xml:space="preserve">Uzasadnienie </t>
  </si>
  <si>
    <t>Przychodyz zaciągniętych pożyczek i kredytów na rynku krajowym</t>
  </si>
  <si>
    <t>Pożyczka na prefinansowanie zawarta  z BGK O/Poznań na zapewnienie płynności projektu "Budowa gimnazjum wraz z salą gimnastyczną w Kaźmierzu" (Umowa nr ZPORR_351.001222.30)</t>
  </si>
  <si>
    <t>Spłaty otrzymanych krajowych pożyczek i kredytów</t>
  </si>
  <si>
    <t>Spłata pożyczki na prefinansowanie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</si>
</sst>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sz val="12"/>
      <color indexed="12"/>
      <name val="Arial CE"/>
      <family val="0"/>
    </font>
    <font>
      <sz val="10"/>
      <name val="Arial CE"/>
      <family val="0"/>
    </font>
    <font>
      <b/>
      <sz val="12"/>
      <color indexed="48"/>
      <name val="Times New Roman CE"/>
      <family val="0"/>
    </font>
    <font>
      <b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2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  <xf numFmtId="164" fontId="2" fillId="0" borderId="0" xfId="0" applyFont="1" applyFill="1" applyAlignment="1">
      <alignment vertical="center"/>
    </xf>
    <xf numFmtId="164" fontId="4" fillId="0" borderId="0" xfId="0" applyFont="1" applyAlignment="1">
      <alignment horizontal="left" vertical="center" wrapText="1"/>
    </xf>
    <xf numFmtId="164" fontId="5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6" fillId="3" borderId="6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4" fontId="8" fillId="3" borderId="6" xfId="0" applyFont="1" applyFill="1" applyBorder="1" applyAlignment="1">
      <alignment horizontal="center" vertical="center" wrapText="1"/>
    </xf>
    <xf numFmtId="164" fontId="1" fillId="3" borderId="0" xfId="0" applyFont="1" applyFill="1" applyBorder="1" applyAlignment="1">
      <alignment vertical="center" wrapText="1"/>
    </xf>
    <xf numFmtId="164" fontId="9" fillId="4" borderId="7" xfId="0" applyFont="1" applyFill="1" applyBorder="1" applyAlignment="1">
      <alignment horizontal="center" vertical="center" wrapText="1"/>
    </xf>
    <xf numFmtId="164" fontId="9" fillId="4" borderId="7" xfId="0" applyFont="1" applyFill="1" applyBorder="1" applyAlignment="1">
      <alignment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7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10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vertical="center" wrapText="1"/>
    </xf>
    <xf numFmtId="165" fontId="4" fillId="0" borderId="7" xfId="0" applyNumberFormat="1" applyFont="1" applyBorder="1" applyAlignment="1">
      <alignment horizontal="left" vertical="center" wrapText="1"/>
    </xf>
    <xf numFmtId="164" fontId="6" fillId="4" borderId="7" xfId="0" applyFont="1" applyFill="1" applyBorder="1" applyAlignment="1">
      <alignment horizontal="center" vertical="center" wrapText="1"/>
    </xf>
    <xf numFmtId="164" fontId="6" fillId="4" borderId="7" xfId="0" applyFont="1" applyFill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6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vertical="center" wrapText="1"/>
    </xf>
    <xf numFmtId="165" fontId="2" fillId="0" borderId="7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164" fontId="1" fillId="0" borderId="0" xfId="0" applyFont="1" applyFill="1" applyAlignment="1">
      <alignment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5" fontId="4" fillId="0" borderId="7" xfId="0" applyNumberFormat="1" applyFont="1" applyFill="1" applyBorder="1" applyAlignment="1">
      <alignment horizontal="left" vertical="center" wrapText="1"/>
    </xf>
    <xf numFmtId="164" fontId="2" fillId="0" borderId="7" xfId="0" applyFont="1" applyFill="1" applyBorder="1" applyAlignment="1">
      <alignment horizontal="right" vertical="center" wrapText="1"/>
    </xf>
    <xf numFmtId="164" fontId="3" fillId="0" borderId="7" xfId="0" applyFont="1" applyFill="1" applyBorder="1" applyAlignment="1">
      <alignment horizontal="right" vertical="center" wrapText="1"/>
    </xf>
    <xf numFmtId="164" fontId="4" fillId="0" borderId="7" xfId="0" applyFont="1" applyFill="1" applyBorder="1" applyAlignment="1">
      <alignment horizontal="right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right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4" fontId="4" fillId="0" borderId="7" xfId="0" applyFont="1" applyBorder="1" applyAlignment="1">
      <alignment horizontal="right" vertical="center"/>
    </xf>
    <xf numFmtId="164" fontId="3" fillId="0" borderId="7" xfId="0" applyFont="1" applyBorder="1" applyAlignment="1">
      <alignment horizontal="right" vertical="center"/>
    </xf>
    <xf numFmtId="165" fontId="6" fillId="4" borderId="7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4" fontId="4" fillId="4" borderId="7" xfId="0" applyFont="1" applyFill="1" applyBorder="1" applyAlignment="1">
      <alignment horizontal="right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4" fontId="3" fillId="0" borderId="7" xfId="0" applyFont="1" applyBorder="1" applyAlignment="1">
      <alignment horizontal="right" vertical="center" wrapText="1"/>
    </xf>
    <xf numFmtId="164" fontId="4" fillId="0" borderId="7" xfId="0" applyFont="1" applyBorder="1" applyAlignment="1">
      <alignment horizontal="left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7" xfId="0" applyFont="1" applyBorder="1" applyAlignment="1">
      <alignment vertical="center" wrapText="1"/>
    </xf>
    <xf numFmtId="164" fontId="6" fillId="0" borderId="7" xfId="0" applyFont="1" applyFill="1" applyBorder="1" applyAlignment="1">
      <alignment vertical="center" wrapText="1"/>
    </xf>
    <xf numFmtId="164" fontId="1" fillId="4" borderId="7" xfId="0" applyFont="1" applyFill="1" applyBorder="1" applyAlignment="1">
      <alignment vertical="center"/>
    </xf>
    <xf numFmtId="164" fontId="3" fillId="4" borderId="7" xfId="0" applyFont="1" applyFill="1" applyBorder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2" borderId="0" xfId="0" applyFont="1" applyFill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1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1" fillId="0" borderId="0" xfId="0" applyFont="1" applyFill="1" applyAlignment="1">
      <alignment vertical="center"/>
    </xf>
    <xf numFmtId="164" fontId="5" fillId="0" borderId="8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9" xfId="0" applyFont="1" applyBorder="1" applyAlignment="1">
      <alignment horizontal="center" vertical="center" wrapText="1"/>
    </xf>
    <xf numFmtId="164" fontId="14" fillId="0" borderId="8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vertical="center"/>
    </xf>
    <xf numFmtId="164" fontId="13" fillId="0" borderId="3" xfId="0" applyFont="1" applyBorder="1" applyAlignment="1">
      <alignment horizontal="center" vertical="center" wrapText="1"/>
    </xf>
    <xf numFmtId="164" fontId="5" fillId="5" borderId="11" xfId="0" applyFont="1" applyFill="1" applyBorder="1" applyAlignment="1">
      <alignment horizontal="center" vertical="center"/>
    </xf>
    <xf numFmtId="164" fontId="5" fillId="5" borderId="2" xfId="0" applyFont="1" applyFill="1" applyBorder="1" applyAlignment="1">
      <alignment horizontal="center" vertical="center"/>
    </xf>
    <xf numFmtId="164" fontId="14" fillId="5" borderId="2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6" fillId="6" borderId="12" xfId="0" applyFont="1" applyFill="1" applyBorder="1" applyAlignment="1">
      <alignment horizontal="center" vertical="center" wrapText="1"/>
    </xf>
    <xf numFmtId="164" fontId="6" fillId="6" borderId="7" xfId="0" applyFont="1" applyFill="1" applyBorder="1" applyAlignment="1">
      <alignment horizontal="center" vertical="center" wrapText="1"/>
    </xf>
    <xf numFmtId="164" fontId="6" fillId="6" borderId="7" xfId="0" applyFont="1" applyFill="1" applyBorder="1" applyAlignment="1">
      <alignment vertical="center" wrapText="1"/>
    </xf>
    <xf numFmtId="165" fontId="5" fillId="6" borderId="7" xfId="0" applyNumberFormat="1" applyFont="1" applyFill="1" applyBorder="1" applyAlignment="1">
      <alignment horizontal="center" vertical="center" wrapText="1"/>
    </xf>
    <xf numFmtId="165" fontId="14" fillId="6" borderId="7" xfId="0" applyNumberFormat="1" applyFont="1" applyFill="1" applyBorder="1" applyAlignment="1">
      <alignment horizontal="center" vertical="center" wrapText="1"/>
    </xf>
    <xf numFmtId="165" fontId="8" fillId="6" borderId="7" xfId="0" applyNumberFormat="1" applyFont="1" applyFill="1" applyBorder="1" applyAlignment="1">
      <alignment horizontal="center" vertical="center" wrapText="1"/>
    </xf>
    <xf numFmtId="164" fontId="5" fillId="0" borderId="12" xfId="0" applyFont="1" applyFill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right" vertical="center" wrapText="1"/>
    </xf>
    <xf numFmtId="164" fontId="16" fillId="0" borderId="7" xfId="0" applyFont="1" applyBorder="1" applyAlignment="1">
      <alignment horizontal="center" vertical="center" wrapText="1"/>
    </xf>
    <xf numFmtId="164" fontId="16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7" xfId="0" applyFont="1" applyBorder="1" applyAlignment="1">
      <alignment vertical="center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7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5" fillId="6" borderId="12" xfId="0" applyFont="1" applyFill="1" applyBorder="1" applyAlignment="1">
      <alignment horizontal="center" vertical="center" wrapText="1"/>
    </xf>
    <xf numFmtId="164" fontId="5" fillId="6" borderId="7" xfId="0" applyFont="1" applyFill="1" applyBorder="1" applyAlignment="1">
      <alignment horizontal="center" vertical="center" wrapText="1"/>
    </xf>
    <xf numFmtId="164" fontId="5" fillId="6" borderId="7" xfId="0" applyFont="1" applyFill="1" applyBorder="1" applyAlignment="1">
      <alignment vertical="center" wrapText="1"/>
    </xf>
    <xf numFmtId="165" fontId="5" fillId="6" borderId="7" xfId="0" applyNumberFormat="1" applyFont="1" applyFill="1" applyBorder="1" applyAlignment="1">
      <alignment horizontal="center" vertical="center" wrapText="1"/>
    </xf>
    <xf numFmtId="165" fontId="14" fillId="6" borderId="7" xfId="0" applyNumberFormat="1" applyFont="1" applyFill="1" applyBorder="1" applyAlignment="1">
      <alignment horizontal="center" vertical="center" wrapText="1"/>
    </xf>
    <xf numFmtId="165" fontId="4" fillId="6" borderId="7" xfId="0" applyNumberFormat="1" applyFont="1" applyFill="1" applyBorder="1" applyAlignment="1">
      <alignment horizontal="left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8" fillId="0" borderId="7" xfId="0" applyNumberFormat="1" applyFont="1" applyBorder="1" applyAlignment="1">
      <alignment horizontal="right" vertical="center" wrapText="1"/>
    </xf>
    <xf numFmtId="165" fontId="17" fillId="6" borderId="7" xfId="0" applyNumberFormat="1" applyFont="1" applyFill="1" applyBorder="1" applyAlignment="1">
      <alignment horizontal="center" vertical="center" wrapText="1"/>
    </xf>
    <xf numFmtId="164" fontId="1" fillId="6" borderId="7" xfId="0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4" fontId="5" fillId="0" borderId="7" xfId="0" applyFont="1" applyFill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3" fillId="0" borderId="7" xfId="0" applyNumberFormat="1" applyFont="1" applyBorder="1" applyAlignment="1">
      <alignment vertical="center" wrapText="1"/>
    </xf>
    <xf numFmtId="164" fontId="5" fillId="3" borderId="13" xfId="0" applyFont="1" applyFill="1" applyBorder="1" applyAlignment="1">
      <alignment horizontal="center" vertical="center" wrapText="1"/>
    </xf>
    <xf numFmtId="164" fontId="1" fillId="3" borderId="3" xfId="0" applyFont="1" applyFill="1" applyBorder="1" applyAlignment="1">
      <alignment horizontal="center" vertical="center" wrapText="1"/>
    </xf>
    <xf numFmtId="164" fontId="5" fillId="3" borderId="14" xfId="0" applyFont="1" applyFill="1" applyBorder="1" applyAlignment="1">
      <alignment horizontal="left" vertical="center" wrapText="1"/>
    </xf>
    <xf numFmtId="165" fontId="14" fillId="3" borderId="14" xfId="0" applyNumberFormat="1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5" fillId="0" borderId="0" xfId="0" applyFont="1" applyAlignment="1">
      <alignment vertical="center" wrapText="1"/>
    </xf>
    <xf numFmtId="164" fontId="14" fillId="0" borderId="0" xfId="0" applyFont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14" fillId="0" borderId="0" xfId="0" applyFont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/>
    </xf>
    <xf numFmtId="164" fontId="5" fillId="0" borderId="15" xfId="0" applyFont="1" applyBorder="1" applyAlignment="1">
      <alignment vertic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3" fillId="0" borderId="0" xfId="0" applyFont="1" applyAlignment="1">
      <alignment/>
    </xf>
    <xf numFmtId="164" fontId="2" fillId="0" borderId="0" xfId="0" applyFont="1" applyAlignment="1">
      <alignment/>
    </xf>
    <xf numFmtId="164" fontId="5" fillId="0" borderId="7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 wrapText="1"/>
    </xf>
    <xf numFmtId="164" fontId="1" fillId="5" borderId="7" xfId="0" applyFont="1" applyFill="1" applyBorder="1" applyAlignment="1">
      <alignment horizontal="center" vertical="top" wrapText="1"/>
    </xf>
    <xf numFmtId="164" fontId="13" fillId="5" borderId="7" xfId="0" applyFont="1" applyFill="1" applyBorder="1" applyAlignment="1">
      <alignment horizontal="center" vertical="top" wrapText="1"/>
    </xf>
    <xf numFmtId="164" fontId="1" fillId="5" borderId="16" xfId="0" applyFont="1" applyFill="1" applyBorder="1" applyAlignment="1">
      <alignment horizontal="center" vertical="top" wrapText="1"/>
    </xf>
    <xf numFmtId="164" fontId="13" fillId="5" borderId="16" xfId="0" applyFont="1" applyFill="1" applyBorder="1" applyAlignment="1">
      <alignment horizontal="center" vertical="top" wrapText="1"/>
    </xf>
    <xf numFmtId="164" fontId="2" fillId="5" borderId="16" xfId="0" applyFont="1" applyFill="1" applyBorder="1" applyAlignment="1">
      <alignment horizontal="center" vertical="top" wrapText="1"/>
    </xf>
    <xf numFmtId="164" fontId="1" fillId="0" borderId="7" xfId="0" applyFont="1" applyBorder="1" applyAlignment="1">
      <alignment horizontal="left" vertical="center" wrapText="1"/>
    </xf>
    <xf numFmtId="164" fontId="1" fillId="0" borderId="7" xfId="0" applyFont="1" applyBorder="1" applyAlignment="1">
      <alignment horizontal="center"/>
    </xf>
    <xf numFmtId="164" fontId="13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left" vertical="center" wrapText="1"/>
    </xf>
    <xf numFmtId="164" fontId="19" fillId="0" borderId="0" xfId="0" applyFont="1" applyAlignment="1">
      <alignment vertical="center" wrapText="1"/>
    </xf>
    <xf numFmtId="164" fontId="5" fillId="5" borderId="7" xfId="0" applyFont="1" applyFill="1" applyBorder="1" applyAlignment="1">
      <alignment horizontal="center" vertical="center" wrapText="1"/>
    </xf>
    <xf numFmtId="164" fontId="1" fillId="5" borderId="7" xfId="0" applyFont="1" applyFill="1" applyBorder="1" applyAlignment="1">
      <alignment vertical="center" wrapText="1"/>
    </xf>
    <xf numFmtId="165" fontId="1" fillId="5" borderId="7" xfId="0" applyNumberFormat="1" applyFont="1" applyFill="1" applyBorder="1" applyAlignment="1">
      <alignment vertical="center" wrapText="1"/>
    </xf>
    <xf numFmtId="165" fontId="13" fillId="5" borderId="7" xfId="0" applyNumberFormat="1" applyFont="1" applyFill="1" applyBorder="1" applyAlignment="1">
      <alignment vertical="center" wrapText="1"/>
    </xf>
    <xf numFmtId="165" fontId="2" fillId="5" borderId="7" xfId="0" applyNumberFormat="1" applyFont="1" applyFill="1" applyBorder="1" applyAlignment="1">
      <alignment vertical="center" wrapText="1"/>
    </xf>
    <xf numFmtId="164" fontId="5" fillId="0" borderId="17" xfId="0" applyFont="1" applyBorder="1" applyAlignment="1">
      <alignment horizontal="center" vertical="center" wrapText="1"/>
    </xf>
    <xf numFmtId="164" fontId="1" fillId="0" borderId="17" xfId="0" applyFont="1" applyBorder="1" applyAlignment="1">
      <alignment horizontal="left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4" fontId="19" fillId="0" borderId="0" xfId="0" applyFont="1" applyFill="1" applyAlignment="1">
      <alignment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right"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left" vertical="center" wrapText="1"/>
    </xf>
    <xf numFmtId="164" fontId="5" fillId="5" borderId="5" xfId="0" applyFont="1" applyFill="1" applyBorder="1" applyAlignment="1">
      <alignment horizontal="center" vertical="center" wrapText="1"/>
    </xf>
    <xf numFmtId="164" fontId="1" fillId="5" borderId="5" xfId="0" applyFont="1" applyFill="1" applyBorder="1" applyAlignment="1">
      <alignment horizontal="left" vertical="center" wrapText="1"/>
    </xf>
    <xf numFmtId="165" fontId="1" fillId="5" borderId="17" xfId="0" applyNumberFormat="1" applyFont="1" applyFill="1" applyBorder="1" applyAlignment="1">
      <alignment vertical="center" wrapText="1"/>
    </xf>
    <xf numFmtId="165" fontId="13" fillId="5" borderId="17" xfId="0" applyNumberFormat="1" applyFont="1" applyFill="1" applyBorder="1" applyAlignment="1">
      <alignment vertical="center" wrapText="1"/>
    </xf>
    <xf numFmtId="165" fontId="2" fillId="5" borderId="17" xfId="0" applyNumberFormat="1" applyFont="1" applyFill="1" applyBorder="1" applyAlignment="1">
      <alignment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workbookViewId="0" topLeftCell="A1">
      <selection activeCell="E1" sqref="E1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9.421875" style="1" customWidth="1"/>
    <col min="4" max="4" width="39.28125" style="1" customWidth="1"/>
    <col min="5" max="5" width="18.421875" style="2" customWidth="1"/>
    <col min="6" max="6" width="16.8515625" style="3" customWidth="1"/>
    <col min="7" max="11" width="0" style="3" hidden="1" customWidth="1"/>
    <col min="12" max="12" width="17.00390625" style="4" customWidth="1"/>
    <col min="13" max="13" width="32.57421875" style="5" customWidth="1"/>
    <col min="14" max="16384" width="9.140625" style="1" customWidth="1"/>
  </cols>
  <sheetData>
    <row r="1" spans="1:13" ht="21.75">
      <c r="A1" s="6" t="s">
        <v>0</v>
      </c>
      <c r="B1" s="7"/>
      <c r="C1" s="7"/>
      <c r="E1" s="8"/>
      <c r="F1" s="9"/>
      <c r="G1" s="9"/>
      <c r="H1" s="9"/>
      <c r="I1" s="9"/>
      <c r="J1" s="9"/>
      <c r="K1" s="9"/>
      <c r="L1" s="10"/>
      <c r="M1" s="11" t="s">
        <v>1</v>
      </c>
    </row>
    <row r="2" spans="1:12" ht="15">
      <c r="A2" s="12"/>
      <c r="B2" s="7"/>
      <c r="C2" s="7"/>
      <c r="L2" s="10"/>
    </row>
    <row r="3" spans="1:13" s="17" customFormat="1" ht="30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/>
      <c r="H3" s="15"/>
      <c r="I3" s="15"/>
      <c r="J3" s="15"/>
      <c r="K3" s="15"/>
      <c r="L3" s="16" t="s">
        <v>8</v>
      </c>
      <c r="M3" s="13" t="s">
        <v>9</v>
      </c>
    </row>
    <row r="4" spans="1:13" s="19" customFormat="1" ht="40.5" customHeight="1">
      <c r="A4" s="13"/>
      <c r="B4" s="13"/>
      <c r="C4" s="13"/>
      <c r="D4" s="13"/>
      <c r="E4" s="13"/>
      <c r="F4" s="14"/>
      <c r="G4" s="18" t="s">
        <v>10</v>
      </c>
      <c r="H4" s="18" t="s">
        <v>10</v>
      </c>
      <c r="I4" s="18" t="s">
        <v>10</v>
      </c>
      <c r="J4" s="18" t="s">
        <v>10</v>
      </c>
      <c r="K4" s="18" t="s">
        <v>10</v>
      </c>
      <c r="L4" s="16"/>
      <c r="M4" s="13"/>
    </row>
    <row r="5" spans="1:13" s="25" customFormat="1" ht="16.5" customHeigh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3"/>
      <c r="M5" s="24"/>
    </row>
    <row r="6" spans="1:13" s="17" customFormat="1" ht="12.75" customHeight="1">
      <c r="A6" s="26">
        <v>600</v>
      </c>
      <c r="B6" s="26"/>
      <c r="C6" s="26"/>
      <c r="D6" s="27" t="s">
        <v>11</v>
      </c>
      <c r="E6" s="28">
        <f aca="true" t="shared" si="0" ref="E6:K7">E7</f>
        <v>0</v>
      </c>
      <c r="F6" s="29">
        <f t="shared" si="0"/>
        <v>85101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8">
        <f>L7</f>
        <v>85101</v>
      </c>
      <c r="M6" s="30"/>
    </row>
    <row r="7" spans="1:13" s="17" customFormat="1" ht="12.75">
      <c r="A7" s="31"/>
      <c r="B7" s="31">
        <v>60014</v>
      </c>
      <c r="C7" s="31"/>
      <c r="D7" s="32" t="s">
        <v>12</v>
      </c>
      <c r="E7" s="33">
        <f>E8</f>
        <v>0</v>
      </c>
      <c r="F7" s="34">
        <f>F8</f>
        <v>85101</v>
      </c>
      <c r="G7" s="34">
        <f>G8</f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5">
        <f>L8</f>
        <v>85101</v>
      </c>
      <c r="M7" s="36"/>
    </row>
    <row r="8" spans="1:13" s="17" customFormat="1" ht="45.75">
      <c r="A8" s="31"/>
      <c r="B8" s="31"/>
      <c r="C8" s="37">
        <v>6620</v>
      </c>
      <c r="D8" s="38" t="s">
        <v>13</v>
      </c>
      <c r="E8" s="39"/>
      <c r="F8" s="40">
        <v>85101</v>
      </c>
      <c r="G8" s="40"/>
      <c r="H8" s="40"/>
      <c r="I8" s="40"/>
      <c r="J8" s="40"/>
      <c r="K8" s="40"/>
      <c r="L8" s="41">
        <f>E8+F8</f>
        <v>85101</v>
      </c>
      <c r="M8" s="42" t="s">
        <v>14</v>
      </c>
    </row>
    <row r="9" spans="1:13" s="45" customFormat="1" ht="34.5">
      <c r="A9" s="43">
        <v>756</v>
      </c>
      <c r="B9" s="43"/>
      <c r="C9" s="43"/>
      <c r="D9" s="44" t="s">
        <v>15</v>
      </c>
      <c r="E9" s="28">
        <f>E10+E13+E20+E31+E37</f>
        <v>7046800</v>
      </c>
      <c r="F9" s="29">
        <f aca="true" t="shared" si="1" ref="F9:L9">F10+F13+F20+F31+F37</f>
        <v>21596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7068396</v>
      </c>
      <c r="M9" s="30"/>
    </row>
    <row r="10" spans="1:13" s="45" customFormat="1" ht="23.25">
      <c r="A10" s="46"/>
      <c r="B10" s="46">
        <v>75601</v>
      </c>
      <c r="C10" s="46"/>
      <c r="D10" s="47" t="s">
        <v>16</v>
      </c>
      <c r="E10" s="48">
        <f>SUM(E11:E12)</f>
        <v>7100</v>
      </c>
      <c r="F10" s="49">
        <f aca="true" t="shared" si="2" ref="F10:L10">SUM(F11:F12)</f>
        <v>0</v>
      </c>
      <c r="G10" s="48">
        <f t="shared" si="2"/>
        <v>0</v>
      </c>
      <c r="H10" s="48">
        <f t="shared" si="2"/>
        <v>0</v>
      </c>
      <c r="I10" s="48">
        <f t="shared" si="2"/>
        <v>0</v>
      </c>
      <c r="J10" s="48">
        <f t="shared" si="2"/>
        <v>0</v>
      </c>
      <c r="K10" s="48">
        <f t="shared" si="2"/>
        <v>0</v>
      </c>
      <c r="L10" s="35">
        <f t="shared" si="2"/>
        <v>7100</v>
      </c>
      <c r="M10" s="50"/>
    </row>
    <row r="11" spans="1:13" s="45" customFormat="1" ht="23.25">
      <c r="A11" s="51"/>
      <c r="B11" s="52"/>
      <c r="C11" s="52" t="s">
        <v>17</v>
      </c>
      <c r="D11" s="53" t="s">
        <v>18</v>
      </c>
      <c r="E11" s="39">
        <v>7000</v>
      </c>
      <c r="F11" s="40"/>
      <c r="G11" s="40"/>
      <c r="H11" s="40"/>
      <c r="I11" s="40"/>
      <c r="J11" s="40"/>
      <c r="K11" s="40"/>
      <c r="L11" s="41">
        <f aca="true" t="shared" si="3" ref="L11:L18">E11+F11</f>
        <v>7000</v>
      </c>
      <c r="M11" s="54"/>
    </row>
    <row r="12" spans="1:13" s="45" customFormat="1" ht="23.25">
      <c r="A12" s="51"/>
      <c r="B12" s="52"/>
      <c r="C12" s="52" t="s">
        <v>19</v>
      </c>
      <c r="D12" s="53" t="s">
        <v>20</v>
      </c>
      <c r="E12" s="39">
        <v>100</v>
      </c>
      <c r="F12" s="40"/>
      <c r="G12" s="40"/>
      <c r="H12" s="40"/>
      <c r="I12" s="40"/>
      <c r="J12" s="40"/>
      <c r="K12" s="40"/>
      <c r="L12" s="41">
        <f t="shared" si="3"/>
        <v>100</v>
      </c>
      <c r="M12" s="54"/>
    </row>
    <row r="13" spans="1:13" s="45" customFormat="1" ht="45.75">
      <c r="A13" s="51"/>
      <c r="B13" s="51">
        <v>75615</v>
      </c>
      <c r="C13" s="51"/>
      <c r="D13" s="55" t="s">
        <v>21</v>
      </c>
      <c r="E13" s="33">
        <f>SUM(E14:E19)</f>
        <v>2014335</v>
      </c>
      <c r="F13" s="34">
        <f>SUM(F14:F19)</f>
        <v>0</v>
      </c>
      <c r="G13" s="33">
        <f>SUM(G14:G18)</f>
        <v>0</v>
      </c>
      <c r="H13" s="33">
        <f>SUM(H14:H18)</f>
        <v>0</v>
      </c>
      <c r="I13" s="33">
        <f>SUM(I14:I18)</f>
        <v>0</v>
      </c>
      <c r="J13" s="33">
        <f>SUM(J14:J18)</f>
        <v>0</v>
      </c>
      <c r="K13" s="33">
        <f>SUM(K14:K18)</f>
        <v>0</v>
      </c>
      <c r="L13" s="35">
        <f>SUM(L14:L19)</f>
        <v>2014335</v>
      </c>
      <c r="M13" s="42"/>
    </row>
    <row r="14" spans="1:13" s="45" customFormat="1" ht="15">
      <c r="A14" s="51"/>
      <c r="B14" s="52"/>
      <c r="C14" s="52" t="s">
        <v>22</v>
      </c>
      <c r="D14" s="53" t="s">
        <v>23</v>
      </c>
      <c r="E14" s="56">
        <v>1647421</v>
      </c>
      <c r="F14" s="40"/>
      <c r="G14" s="40"/>
      <c r="H14" s="40"/>
      <c r="I14" s="40"/>
      <c r="J14" s="40"/>
      <c r="K14" s="40"/>
      <c r="L14" s="41">
        <f t="shared" si="3"/>
        <v>1647421</v>
      </c>
      <c r="M14" s="54"/>
    </row>
    <row r="15" spans="1:13" s="45" customFormat="1" ht="15">
      <c r="A15" s="51"/>
      <c r="B15" s="52"/>
      <c r="C15" s="52" t="s">
        <v>24</v>
      </c>
      <c r="D15" s="53" t="s">
        <v>25</v>
      </c>
      <c r="E15" s="56">
        <v>289566</v>
      </c>
      <c r="F15" s="40"/>
      <c r="G15" s="40"/>
      <c r="H15" s="40"/>
      <c r="I15" s="40"/>
      <c r="J15" s="40"/>
      <c r="K15" s="40"/>
      <c r="L15" s="41">
        <f t="shared" si="3"/>
        <v>289566</v>
      </c>
      <c r="M15" s="54"/>
    </row>
    <row r="16" spans="1:13" s="45" customFormat="1" ht="15" customHeight="1">
      <c r="A16" s="51"/>
      <c r="B16" s="52"/>
      <c r="C16" s="52" t="s">
        <v>26</v>
      </c>
      <c r="D16" s="53" t="s">
        <v>27</v>
      </c>
      <c r="E16" s="57">
        <v>29858</v>
      </c>
      <c r="F16" s="49"/>
      <c r="G16" s="49"/>
      <c r="H16" s="49"/>
      <c r="I16" s="49"/>
      <c r="J16" s="49"/>
      <c r="K16" s="49"/>
      <c r="L16" s="41">
        <f t="shared" si="3"/>
        <v>29858</v>
      </c>
      <c r="M16" s="50"/>
    </row>
    <row r="17" spans="1:13" s="45" customFormat="1" ht="12.75" customHeight="1">
      <c r="A17" s="51"/>
      <c r="B17" s="52"/>
      <c r="C17" s="52" t="s">
        <v>28</v>
      </c>
      <c r="D17" s="53" t="s">
        <v>29</v>
      </c>
      <c r="E17" s="56">
        <v>27490</v>
      </c>
      <c r="F17" s="34"/>
      <c r="G17" s="34"/>
      <c r="H17" s="34"/>
      <c r="I17" s="34"/>
      <c r="J17" s="34"/>
      <c r="K17" s="34"/>
      <c r="L17" s="41">
        <f t="shared" si="3"/>
        <v>27490</v>
      </c>
      <c r="M17" s="36"/>
    </row>
    <row r="18" spans="1:13" s="60" customFormat="1" ht="15">
      <c r="A18" s="51"/>
      <c r="B18" s="52"/>
      <c r="C18" s="52" t="s">
        <v>30</v>
      </c>
      <c r="D18" s="53" t="s">
        <v>31</v>
      </c>
      <c r="E18" s="57">
        <v>15000</v>
      </c>
      <c r="F18" s="58"/>
      <c r="G18" s="58"/>
      <c r="H18" s="58"/>
      <c r="I18" s="58"/>
      <c r="J18" s="58"/>
      <c r="K18" s="58"/>
      <c r="L18" s="41">
        <f t="shared" si="3"/>
        <v>15000</v>
      </c>
      <c r="M18" s="59"/>
    </row>
    <row r="19" spans="1:13" s="60" customFormat="1" ht="25.5" customHeight="1">
      <c r="A19" s="51"/>
      <c r="B19" s="52"/>
      <c r="C19" s="52" t="s">
        <v>19</v>
      </c>
      <c r="D19" s="53" t="s">
        <v>20</v>
      </c>
      <c r="E19" s="57">
        <v>5000</v>
      </c>
      <c r="F19" s="58"/>
      <c r="G19" s="58"/>
      <c r="H19" s="58"/>
      <c r="I19" s="58"/>
      <c r="J19" s="58"/>
      <c r="K19" s="58"/>
      <c r="L19" s="41">
        <f>E19+F19+G19+H19+I19+J19+K19</f>
        <v>5000</v>
      </c>
      <c r="M19" s="59"/>
    </row>
    <row r="20" spans="1:13" s="45" customFormat="1" ht="57">
      <c r="A20" s="51"/>
      <c r="B20" s="51">
        <v>75616</v>
      </c>
      <c r="C20" s="51"/>
      <c r="D20" s="55" t="s">
        <v>32</v>
      </c>
      <c r="E20" s="33">
        <f>SUM(E21:E30)</f>
        <v>1296777</v>
      </c>
      <c r="F20" s="34">
        <f aca="true" t="shared" si="4" ref="F20:L20">SUM(F21:F30)</f>
        <v>0</v>
      </c>
      <c r="G20" s="33">
        <f t="shared" si="4"/>
        <v>0</v>
      </c>
      <c r="H20" s="33">
        <f t="shared" si="4"/>
        <v>0</v>
      </c>
      <c r="I20" s="33">
        <f t="shared" si="4"/>
        <v>0</v>
      </c>
      <c r="J20" s="33">
        <f t="shared" si="4"/>
        <v>0</v>
      </c>
      <c r="K20" s="33">
        <f t="shared" si="4"/>
        <v>0</v>
      </c>
      <c r="L20" s="35">
        <f t="shared" si="4"/>
        <v>1296777</v>
      </c>
      <c r="M20" s="36"/>
    </row>
    <row r="21" spans="1:13" s="45" customFormat="1" ht="15">
      <c r="A21" s="51"/>
      <c r="B21" s="51"/>
      <c r="C21" s="52" t="s">
        <v>22</v>
      </c>
      <c r="D21" s="53" t="s">
        <v>23</v>
      </c>
      <c r="E21" s="56">
        <v>741765</v>
      </c>
      <c r="F21" s="40"/>
      <c r="G21" s="40"/>
      <c r="H21" s="40"/>
      <c r="I21" s="40"/>
      <c r="J21" s="40"/>
      <c r="K21" s="40"/>
      <c r="L21" s="41">
        <f aca="true" t="shared" si="5" ref="L21:L48">E21+F21</f>
        <v>741765</v>
      </c>
      <c r="M21" s="54"/>
    </row>
    <row r="22" spans="1:13" s="45" customFormat="1" ht="15">
      <c r="A22" s="51"/>
      <c r="B22" s="51"/>
      <c r="C22" s="52" t="s">
        <v>24</v>
      </c>
      <c r="D22" s="53" t="s">
        <v>25</v>
      </c>
      <c r="E22" s="56">
        <v>344931</v>
      </c>
      <c r="F22" s="40"/>
      <c r="G22" s="40"/>
      <c r="H22" s="40"/>
      <c r="I22" s="40"/>
      <c r="J22" s="40"/>
      <c r="K22" s="40"/>
      <c r="L22" s="41">
        <f t="shared" si="5"/>
        <v>344931</v>
      </c>
      <c r="M22" s="54"/>
    </row>
    <row r="23" spans="1:13" s="45" customFormat="1" ht="15">
      <c r="A23" s="51"/>
      <c r="B23" s="51"/>
      <c r="C23" s="52" t="s">
        <v>26</v>
      </c>
      <c r="D23" s="53" t="s">
        <v>27</v>
      </c>
      <c r="E23" s="56">
        <v>1131</v>
      </c>
      <c r="F23" s="40"/>
      <c r="G23" s="40"/>
      <c r="H23" s="40"/>
      <c r="I23" s="40"/>
      <c r="J23" s="40"/>
      <c r="K23" s="40"/>
      <c r="L23" s="41">
        <f t="shared" si="5"/>
        <v>1131</v>
      </c>
      <c r="M23" s="54"/>
    </row>
    <row r="24" spans="1:13" s="45" customFormat="1" ht="15">
      <c r="A24" s="51"/>
      <c r="B24" s="51"/>
      <c r="C24" s="52" t="s">
        <v>28</v>
      </c>
      <c r="D24" s="53" t="s">
        <v>29</v>
      </c>
      <c r="E24" s="56">
        <v>66450</v>
      </c>
      <c r="F24" s="34"/>
      <c r="G24" s="34">
        <f>G25+G26</f>
        <v>0</v>
      </c>
      <c r="H24" s="34">
        <f>H25+H26</f>
        <v>0</v>
      </c>
      <c r="I24" s="34">
        <f>I25+I26</f>
        <v>0</v>
      </c>
      <c r="J24" s="34">
        <f>J25+J26</f>
        <v>0</v>
      </c>
      <c r="K24" s="34">
        <f>K25+K26</f>
        <v>0</v>
      </c>
      <c r="L24" s="41">
        <f t="shared" si="5"/>
        <v>66450</v>
      </c>
      <c r="M24" s="36"/>
    </row>
    <row r="25" spans="1:13" s="45" customFormat="1" ht="15">
      <c r="A25" s="51"/>
      <c r="B25" s="52"/>
      <c r="C25" s="52" t="s">
        <v>33</v>
      </c>
      <c r="D25" s="53" t="s">
        <v>34</v>
      </c>
      <c r="E25" s="56">
        <v>1500</v>
      </c>
      <c r="F25" s="40"/>
      <c r="G25" s="40"/>
      <c r="H25" s="40"/>
      <c r="I25" s="40"/>
      <c r="J25" s="40"/>
      <c r="K25" s="40"/>
      <c r="L25" s="41">
        <f t="shared" si="5"/>
        <v>1500</v>
      </c>
      <c r="M25" s="42"/>
    </row>
    <row r="26" spans="1:13" s="45" customFormat="1" ht="15">
      <c r="A26" s="51"/>
      <c r="B26" s="52"/>
      <c r="C26" s="52" t="s">
        <v>35</v>
      </c>
      <c r="D26" s="53" t="s">
        <v>36</v>
      </c>
      <c r="E26" s="56">
        <v>10000</v>
      </c>
      <c r="F26" s="40"/>
      <c r="G26" s="40"/>
      <c r="H26" s="40"/>
      <c r="I26" s="40"/>
      <c r="J26" s="40"/>
      <c r="K26" s="40"/>
      <c r="L26" s="41">
        <f t="shared" si="5"/>
        <v>10000</v>
      </c>
      <c r="M26" s="42"/>
    </row>
    <row r="27" spans="1:13" s="45" customFormat="1" ht="15">
      <c r="A27" s="51"/>
      <c r="B27" s="52"/>
      <c r="C27" s="52" t="s">
        <v>37</v>
      </c>
      <c r="D27" s="53" t="s">
        <v>38</v>
      </c>
      <c r="E27" s="56">
        <v>25000</v>
      </c>
      <c r="F27" s="34"/>
      <c r="G27" s="34">
        <f>G28+G29+G30</f>
        <v>0</v>
      </c>
      <c r="H27" s="34">
        <f>H28+H29+H30</f>
        <v>0</v>
      </c>
      <c r="I27" s="34">
        <f>I28+I29+I30</f>
        <v>0</v>
      </c>
      <c r="J27" s="34">
        <f>J28+J29+J30</f>
        <v>0</v>
      </c>
      <c r="K27" s="34">
        <f>K28+K29+K30</f>
        <v>0</v>
      </c>
      <c r="L27" s="41">
        <f t="shared" si="5"/>
        <v>25000</v>
      </c>
      <c r="M27" s="36"/>
    </row>
    <row r="28" spans="1:13" s="45" customFormat="1" ht="23.25">
      <c r="A28" s="52"/>
      <c r="B28" s="52"/>
      <c r="C28" s="52" t="s">
        <v>39</v>
      </c>
      <c r="D28" s="53" t="s">
        <v>40</v>
      </c>
      <c r="E28" s="56">
        <v>6000</v>
      </c>
      <c r="F28" s="40"/>
      <c r="G28" s="40"/>
      <c r="H28" s="40"/>
      <c r="I28" s="40"/>
      <c r="J28" s="40"/>
      <c r="K28" s="40"/>
      <c r="L28" s="41">
        <f t="shared" si="5"/>
        <v>6000</v>
      </c>
      <c r="M28" s="54"/>
    </row>
    <row r="29" spans="1:13" s="45" customFormat="1" ht="15">
      <c r="A29" s="51"/>
      <c r="B29" s="52"/>
      <c r="C29" s="52" t="s">
        <v>30</v>
      </c>
      <c r="D29" s="53" t="s">
        <v>31</v>
      </c>
      <c r="E29" s="56">
        <v>90000</v>
      </c>
      <c r="F29" s="40"/>
      <c r="G29" s="40"/>
      <c r="H29" s="40"/>
      <c r="I29" s="40"/>
      <c r="J29" s="40"/>
      <c r="K29" s="40"/>
      <c r="L29" s="41">
        <f t="shared" si="5"/>
        <v>90000</v>
      </c>
      <c r="M29" s="54"/>
    </row>
    <row r="30" spans="1:13" s="45" customFormat="1" ht="26.25" customHeight="1">
      <c r="A30" s="51"/>
      <c r="B30" s="52"/>
      <c r="C30" s="52" t="s">
        <v>19</v>
      </c>
      <c r="D30" s="53" t="s">
        <v>20</v>
      </c>
      <c r="E30" s="56">
        <v>10000</v>
      </c>
      <c r="F30" s="40"/>
      <c r="G30" s="40"/>
      <c r="H30" s="40"/>
      <c r="I30" s="40"/>
      <c r="J30" s="40"/>
      <c r="K30" s="40"/>
      <c r="L30" s="41">
        <f t="shared" si="5"/>
        <v>10000</v>
      </c>
      <c r="M30" s="54"/>
    </row>
    <row r="31" spans="1:13" s="45" customFormat="1" ht="34.5">
      <c r="A31" s="51"/>
      <c r="B31" s="51">
        <v>75618</v>
      </c>
      <c r="C31" s="51"/>
      <c r="D31" s="55" t="s">
        <v>41</v>
      </c>
      <c r="E31" s="33">
        <f>SUM(E32:E36)</f>
        <v>1244800</v>
      </c>
      <c r="F31" s="34">
        <f aca="true" t="shared" si="6" ref="F31:L31">SUM(F32:F36)</f>
        <v>0</v>
      </c>
      <c r="G31" s="33">
        <f t="shared" si="6"/>
        <v>0</v>
      </c>
      <c r="H31" s="33">
        <f t="shared" si="6"/>
        <v>0</v>
      </c>
      <c r="I31" s="33">
        <f t="shared" si="6"/>
        <v>0</v>
      </c>
      <c r="J31" s="33">
        <f t="shared" si="6"/>
        <v>0</v>
      </c>
      <c r="K31" s="33">
        <f t="shared" si="6"/>
        <v>0</v>
      </c>
      <c r="L31" s="35">
        <f t="shared" si="6"/>
        <v>1244800</v>
      </c>
      <c r="M31" s="36"/>
    </row>
    <row r="32" spans="1:13" s="45" customFormat="1" ht="15">
      <c r="A32" s="51"/>
      <c r="B32" s="51"/>
      <c r="C32" s="52" t="s">
        <v>42</v>
      </c>
      <c r="D32" s="53" t="s">
        <v>43</v>
      </c>
      <c r="E32" s="39">
        <v>20000</v>
      </c>
      <c r="F32" s="40"/>
      <c r="G32" s="40"/>
      <c r="H32" s="40"/>
      <c r="I32" s="40"/>
      <c r="J32" s="40"/>
      <c r="K32" s="40"/>
      <c r="L32" s="41">
        <f t="shared" si="5"/>
        <v>20000</v>
      </c>
      <c r="M32" s="54"/>
    </row>
    <row r="33" spans="1:13" s="45" customFormat="1" ht="12.75" customHeight="1">
      <c r="A33" s="51"/>
      <c r="B33" s="51"/>
      <c r="C33" s="52" t="s">
        <v>44</v>
      </c>
      <c r="D33" s="53" t="s">
        <v>45</v>
      </c>
      <c r="E33" s="39">
        <v>20000</v>
      </c>
      <c r="F33" s="40"/>
      <c r="G33" s="40"/>
      <c r="H33" s="40"/>
      <c r="I33" s="40"/>
      <c r="J33" s="40"/>
      <c r="K33" s="40"/>
      <c r="L33" s="41">
        <f t="shared" si="5"/>
        <v>20000</v>
      </c>
      <c r="M33" s="36"/>
    </row>
    <row r="34" spans="1:13" s="45" customFormat="1" ht="23.25">
      <c r="A34" s="51"/>
      <c r="B34" s="51"/>
      <c r="C34" s="52" t="s">
        <v>46</v>
      </c>
      <c r="D34" s="53" t="s">
        <v>47</v>
      </c>
      <c r="E34" s="39">
        <v>80000</v>
      </c>
      <c r="F34" s="40"/>
      <c r="G34" s="40"/>
      <c r="H34" s="40"/>
      <c r="I34" s="40"/>
      <c r="J34" s="40"/>
      <c r="K34" s="40"/>
      <c r="L34" s="41">
        <f t="shared" si="5"/>
        <v>80000</v>
      </c>
      <c r="M34" s="54"/>
    </row>
    <row r="35" spans="1:13" s="45" customFormat="1" ht="34.5">
      <c r="A35" s="51"/>
      <c r="B35" s="51"/>
      <c r="C35" s="52" t="s">
        <v>48</v>
      </c>
      <c r="D35" s="53" t="s">
        <v>49</v>
      </c>
      <c r="E35" s="61">
        <v>1123300</v>
      </c>
      <c r="F35" s="58"/>
      <c r="G35" s="58">
        <f aca="true" t="shared" si="7" ref="G35:K36">G36</f>
        <v>0</v>
      </c>
      <c r="H35" s="58">
        <f t="shared" si="7"/>
        <v>0</v>
      </c>
      <c r="I35" s="58">
        <f t="shared" si="7"/>
        <v>0</v>
      </c>
      <c r="J35" s="58">
        <f t="shared" si="7"/>
        <v>0</v>
      </c>
      <c r="K35" s="58">
        <f t="shared" si="7"/>
        <v>0</v>
      </c>
      <c r="L35" s="41">
        <f t="shared" si="5"/>
        <v>1123300</v>
      </c>
      <c r="M35" s="50"/>
    </row>
    <row r="36" spans="1:13" s="45" customFormat="1" ht="23.25">
      <c r="A36" s="51"/>
      <c r="B36" s="52"/>
      <c r="C36" s="52" t="s">
        <v>19</v>
      </c>
      <c r="D36" s="53" t="s">
        <v>20</v>
      </c>
      <c r="E36" s="39">
        <v>1500</v>
      </c>
      <c r="F36" s="40"/>
      <c r="G36" s="40">
        <f t="shared" si="7"/>
        <v>0</v>
      </c>
      <c r="H36" s="40">
        <f t="shared" si="7"/>
        <v>0</v>
      </c>
      <c r="I36" s="40">
        <f t="shared" si="7"/>
        <v>0</v>
      </c>
      <c r="J36" s="40">
        <f t="shared" si="7"/>
        <v>0</v>
      </c>
      <c r="K36" s="40">
        <f t="shared" si="7"/>
        <v>0</v>
      </c>
      <c r="L36" s="41">
        <f t="shared" si="5"/>
        <v>1500</v>
      </c>
      <c r="M36" s="36"/>
    </row>
    <row r="37" spans="1:13" s="45" customFormat="1" ht="54.75" customHeight="1">
      <c r="A37" s="51"/>
      <c r="B37" s="51">
        <v>75621</v>
      </c>
      <c r="C37" s="51"/>
      <c r="D37" s="55" t="s">
        <v>50</v>
      </c>
      <c r="E37" s="33">
        <f>SUM(E38:E39)</f>
        <v>2483788</v>
      </c>
      <c r="F37" s="34">
        <f aca="true" t="shared" si="8" ref="F37:L37">SUM(F38:F39)</f>
        <v>21596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si="8"/>
        <v>0</v>
      </c>
      <c r="L37" s="35">
        <f t="shared" si="8"/>
        <v>2505384</v>
      </c>
      <c r="M37" s="54"/>
    </row>
    <row r="38" spans="1:13" s="45" customFormat="1" ht="32.25">
      <c r="A38" s="51"/>
      <c r="B38" s="52"/>
      <c r="C38" s="52" t="s">
        <v>51</v>
      </c>
      <c r="D38" s="53" t="s">
        <v>52</v>
      </c>
      <c r="E38" s="62">
        <v>1988888</v>
      </c>
      <c r="F38" s="58">
        <v>21596</v>
      </c>
      <c r="G38" s="49"/>
      <c r="H38" s="49"/>
      <c r="I38" s="49"/>
      <c r="J38" s="49"/>
      <c r="K38" s="49"/>
      <c r="L38" s="41">
        <f t="shared" si="5"/>
        <v>2010484</v>
      </c>
      <c r="M38" s="63" t="s">
        <v>53</v>
      </c>
    </row>
    <row r="39" spans="1:13" s="45" customFormat="1" ht="15">
      <c r="A39" s="51"/>
      <c r="B39" s="52"/>
      <c r="C39" s="52" t="s">
        <v>54</v>
      </c>
      <c r="D39" s="53" t="s">
        <v>55</v>
      </c>
      <c r="E39" s="64">
        <v>494900</v>
      </c>
      <c r="F39" s="65"/>
      <c r="G39" s="65"/>
      <c r="H39" s="65"/>
      <c r="I39" s="65"/>
      <c r="J39" s="65"/>
      <c r="K39" s="65"/>
      <c r="L39" s="41">
        <f t="shared" si="5"/>
        <v>494900</v>
      </c>
      <c r="M39" s="66"/>
    </row>
    <row r="40" spans="1:13" s="45" customFormat="1" ht="15">
      <c r="A40" s="43">
        <v>758</v>
      </c>
      <c r="B40" s="43"/>
      <c r="C40" s="43"/>
      <c r="D40" s="44" t="s">
        <v>56</v>
      </c>
      <c r="E40" s="28">
        <f>E41+E43+E45+E47</f>
        <v>4536494</v>
      </c>
      <c r="F40" s="67">
        <f aca="true" t="shared" si="9" ref="F40:L40">F41+F43+F45+F47</f>
        <v>-117817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4418677</v>
      </c>
      <c r="M40" s="68"/>
    </row>
    <row r="41" spans="1:13" s="45" customFormat="1" ht="23.25">
      <c r="A41" s="51"/>
      <c r="B41" s="51">
        <v>75801</v>
      </c>
      <c r="C41" s="51"/>
      <c r="D41" s="55" t="s">
        <v>57</v>
      </c>
      <c r="E41" s="33">
        <f>E42</f>
        <v>3931779</v>
      </c>
      <c r="F41" s="69">
        <f aca="true" t="shared" si="10" ref="F41:L41">F42</f>
        <v>-117817</v>
      </c>
      <c r="G41" s="33">
        <f t="shared" si="10"/>
        <v>0</v>
      </c>
      <c r="H41" s="33">
        <f t="shared" si="10"/>
        <v>0</v>
      </c>
      <c r="I41" s="33">
        <f t="shared" si="10"/>
        <v>0</v>
      </c>
      <c r="J41" s="33">
        <f t="shared" si="10"/>
        <v>0</v>
      </c>
      <c r="K41" s="33">
        <f t="shared" si="10"/>
        <v>0</v>
      </c>
      <c r="L41" s="35">
        <f t="shared" si="10"/>
        <v>3813962</v>
      </c>
      <c r="M41" s="54"/>
    </row>
    <row r="42" spans="1:13" s="45" customFormat="1" ht="21.75">
      <c r="A42" s="51"/>
      <c r="B42" s="52"/>
      <c r="C42" s="52">
        <v>2920</v>
      </c>
      <c r="D42" s="53" t="s">
        <v>58</v>
      </c>
      <c r="E42" s="39">
        <v>3931779</v>
      </c>
      <c r="F42" s="70">
        <v>-117817</v>
      </c>
      <c r="G42" s="40"/>
      <c r="H42" s="40"/>
      <c r="I42" s="40"/>
      <c r="J42" s="40"/>
      <c r="K42" s="40"/>
      <c r="L42" s="41">
        <f t="shared" si="5"/>
        <v>3813962</v>
      </c>
      <c r="M42" s="63" t="s">
        <v>59</v>
      </c>
    </row>
    <row r="43" spans="1:13" s="45" customFormat="1" ht="24.75" customHeight="1">
      <c r="A43" s="51"/>
      <c r="B43" s="51">
        <v>75807</v>
      </c>
      <c r="C43" s="51"/>
      <c r="D43" s="55" t="s">
        <v>60</v>
      </c>
      <c r="E43" s="33">
        <f>E44</f>
        <v>526810</v>
      </c>
      <c r="F43" s="34">
        <f aca="true" t="shared" si="11" ref="F43:L43">F44</f>
        <v>0</v>
      </c>
      <c r="G43" s="33">
        <f t="shared" si="11"/>
        <v>0</v>
      </c>
      <c r="H43" s="33">
        <f t="shared" si="11"/>
        <v>0</v>
      </c>
      <c r="I43" s="33">
        <f t="shared" si="11"/>
        <v>0</v>
      </c>
      <c r="J43" s="33">
        <f t="shared" si="11"/>
        <v>0</v>
      </c>
      <c r="K43" s="33">
        <f t="shared" si="11"/>
        <v>0</v>
      </c>
      <c r="L43" s="35">
        <f t="shared" si="11"/>
        <v>526810</v>
      </c>
      <c r="M43" s="54"/>
    </row>
    <row r="44" spans="1:13" ht="15">
      <c r="A44" s="51"/>
      <c r="B44" s="52"/>
      <c r="C44" s="52">
        <v>2920</v>
      </c>
      <c r="D44" s="53" t="s">
        <v>58</v>
      </c>
      <c r="E44" s="71">
        <v>526810</v>
      </c>
      <c r="F44" s="72"/>
      <c r="G44" s="72"/>
      <c r="H44" s="72"/>
      <c r="I44" s="72"/>
      <c r="J44" s="72"/>
      <c r="K44" s="72"/>
      <c r="L44" s="41">
        <f t="shared" si="5"/>
        <v>526810</v>
      </c>
      <c r="M44" s="73"/>
    </row>
    <row r="45" spans="1:13" ht="15">
      <c r="A45" s="51"/>
      <c r="B45" s="51">
        <v>75814</v>
      </c>
      <c r="C45" s="51"/>
      <c r="D45" s="55" t="s">
        <v>61</v>
      </c>
      <c r="E45" s="74">
        <f>E46</f>
        <v>3000</v>
      </c>
      <c r="F45" s="75">
        <f aca="true" t="shared" si="12" ref="F45:L45">F46</f>
        <v>0</v>
      </c>
      <c r="G45" s="74">
        <f t="shared" si="12"/>
        <v>0</v>
      </c>
      <c r="H45" s="74">
        <f t="shared" si="12"/>
        <v>0</v>
      </c>
      <c r="I45" s="74">
        <f t="shared" si="12"/>
        <v>0</v>
      </c>
      <c r="J45" s="74">
        <f t="shared" si="12"/>
        <v>0</v>
      </c>
      <c r="K45" s="74">
        <f t="shared" si="12"/>
        <v>0</v>
      </c>
      <c r="L45" s="76">
        <f t="shared" si="12"/>
        <v>3000</v>
      </c>
      <c r="M45" s="77"/>
    </row>
    <row r="46" spans="1:13" ht="15">
      <c r="A46" s="51"/>
      <c r="B46" s="52"/>
      <c r="C46" s="52" t="s">
        <v>62</v>
      </c>
      <c r="D46" s="53" t="s">
        <v>63</v>
      </c>
      <c r="E46" s="71">
        <v>3000</v>
      </c>
      <c r="F46" s="72"/>
      <c r="G46" s="72"/>
      <c r="H46" s="72"/>
      <c r="I46" s="72"/>
      <c r="J46" s="72"/>
      <c r="K46" s="72"/>
      <c r="L46" s="41">
        <f t="shared" si="5"/>
        <v>3000</v>
      </c>
      <c r="M46" s="73"/>
    </row>
    <row r="47" spans="1:13" ht="15">
      <c r="A47" s="51"/>
      <c r="B47" s="51">
        <v>75831</v>
      </c>
      <c r="C47" s="51"/>
      <c r="D47" s="55" t="s">
        <v>64</v>
      </c>
      <c r="E47" s="74">
        <f>E48</f>
        <v>74905</v>
      </c>
      <c r="F47" s="75">
        <f aca="true" t="shared" si="13" ref="F47:L47">F48</f>
        <v>0</v>
      </c>
      <c r="G47" s="74">
        <f t="shared" si="13"/>
        <v>0</v>
      </c>
      <c r="H47" s="74">
        <f t="shared" si="13"/>
        <v>0</v>
      </c>
      <c r="I47" s="74">
        <f t="shared" si="13"/>
        <v>0</v>
      </c>
      <c r="J47" s="74">
        <f t="shared" si="13"/>
        <v>0</v>
      </c>
      <c r="K47" s="74">
        <f t="shared" si="13"/>
        <v>0</v>
      </c>
      <c r="L47" s="76">
        <f t="shared" si="13"/>
        <v>74905</v>
      </c>
      <c r="M47" s="77"/>
    </row>
    <row r="48" spans="1:13" ht="15">
      <c r="A48" s="51"/>
      <c r="B48" s="52"/>
      <c r="C48" s="52">
        <v>2920</v>
      </c>
      <c r="D48" s="53" t="s">
        <v>58</v>
      </c>
      <c r="E48" s="71">
        <v>74905</v>
      </c>
      <c r="F48" s="78"/>
      <c r="G48" s="78"/>
      <c r="H48" s="78"/>
      <c r="I48" s="78"/>
      <c r="J48" s="78"/>
      <c r="K48" s="78"/>
      <c r="L48" s="41">
        <f t="shared" si="5"/>
        <v>74905</v>
      </c>
      <c r="M48" s="77"/>
    </row>
    <row r="49" spans="1:13" ht="15">
      <c r="A49" s="43">
        <v>852</v>
      </c>
      <c r="B49" s="43"/>
      <c r="C49" s="43"/>
      <c r="D49" s="44" t="s">
        <v>65</v>
      </c>
      <c r="E49" s="79">
        <f>E50+E52+E54+E57+E60</f>
        <v>1362024</v>
      </c>
      <c r="F49" s="80">
        <f aca="true" t="shared" si="14" ref="F49:L49">F50+F52+F54+F57+F60</f>
        <v>56100</v>
      </c>
      <c r="G49" s="79">
        <f t="shared" si="14"/>
        <v>0</v>
      </c>
      <c r="H49" s="79">
        <f t="shared" si="14"/>
        <v>0</v>
      </c>
      <c r="I49" s="79">
        <f t="shared" si="14"/>
        <v>0</v>
      </c>
      <c r="J49" s="79">
        <f t="shared" si="14"/>
        <v>0</v>
      </c>
      <c r="K49" s="79">
        <f t="shared" si="14"/>
        <v>0</v>
      </c>
      <c r="L49" s="79">
        <f t="shared" si="14"/>
        <v>1418124</v>
      </c>
      <c r="M49" s="81"/>
    </row>
    <row r="50" spans="1:13" ht="34.5">
      <c r="A50" s="46"/>
      <c r="B50" s="51">
        <v>85212</v>
      </c>
      <c r="C50" s="51"/>
      <c r="D50" s="55" t="s">
        <v>66</v>
      </c>
      <c r="E50" s="82">
        <f>E51</f>
        <v>1210000</v>
      </c>
      <c r="F50" s="75">
        <f aca="true" t="shared" si="15" ref="F50:L50">F51</f>
        <v>56100</v>
      </c>
      <c r="G50" s="82">
        <f t="shared" si="15"/>
        <v>0</v>
      </c>
      <c r="H50" s="82">
        <f t="shared" si="15"/>
        <v>0</v>
      </c>
      <c r="I50" s="82">
        <f t="shared" si="15"/>
        <v>0</v>
      </c>
      <c r="J50" s="82">
        <f t="shared" si="15"/>
        <v>0</v>
      </c>
      <c r="K50" s="82">
        <f t="shared" si="15"/>
        <v>0</v>
      </c>
      <c r="L50" s="83">
        <f t="shared" si="15"/>
        <v>1266100</v>
      </c>
      <c r="M50" s="77"/>
    </row>
    <row r="51" spans="1:13" s="45" customFormat="1" ht="45.75">
      <c r="A51" s="46"/>
      <c r="B51" s="51"/>
      <c r="C51" s="52">
        <v>2010</v>
      </c>
      <c r="D51" s="53" t="s">
        <v>67</v>
      </c>
      <c r="E51" s="39">
        <v>1210000</v>
      </c>
      <c r="F51" s="40">
        <v>56100</v>
      </c>
      <c r="G51" s="84"/>
      <c r="H51" s="84"/>
      <c r="I51" s="84"/>
      <c r="J51" s="84"/>
      <c r="K51" s="84"/>
      <c r="L51" s="41">
        <f aca="true" t="shared" si="16" ref="L51:L61">E51+F51</f>
        <v>1266100</v>
      </c>
      <c r="M51" s="85" t="s">
        <v>68</v>
      </c>
    </row>
    <row r="52" spans="1:13" ht="34.5">
      <c r="A52" s="46"/>
      <c r="B52" s="51">
        <v>85213</v>
      </c>
      <c r="C52" s="51"/>
      <c r="D52" s="55" t="s">
        <v>69</v>
      </c>
      <c r="E52" s="82">
        <f>E53</f>
        <v>9800</v>
      </c>
      <c r="F52" s="75">
        <f aca="true" t="shared" si="17" ref="F52:L52">F53</f>
        <v>0</v>
      </c>
      <c r="G52" s="82">
        <f t="shared" si="17"/>
        <v>0</v>
      </c>
      <c r="H52" s="82">
        <f t="shared" si="17"/>
        <v>0</v>
      </c>
      <c r="I52" s="82">
        <f t="shared" si="17"/>
        <v>0</v>
      </c>
      <c r="J52" s="82">
        <f t="shared" si="17"/>
        <v>0</v>
      </c>
      <c r="K52" s="82">
        <f t="shared" si="17"/>
        <v>0</v>
      </c>
      <c r="L52" s="83">
        <f t="shared" si="17"/>
        <v>9800</v>
      </c>
      <c r="M52" s="77"/>
    </row>
    <row r="53" spans="1:13" ht="45.75">
      <c r="A53" s="46"/>
      <c r="B53" s="46"/>
      <c r="C53" s="52">
        <v>2010</v>
      </c>
      <c r="D53" s="53" t="s">
        <v>67</v>
      </c>
      <c r="E53" s="71">
        <v>9800</v>
      </c>
      <c r="F53" s="78"/>
      <c r="G53" s="78"/>
      <c r="H53" s="78"/>
      <c r="I53" s="78"/>
      <c r="J53" s="78"/>
      <c r="K53" s="78"/>
      <c r="L53" s="41">
        <f t="shared" si="16"/>
        <v>9800</v>
      </c>
      <c r="M53" s="77"/>
    </row>
    <row r="54" spans="1:13" ht="23.25">
      <c r="A54" s="51"/>
      <c r="B54" s="51">
        <v>85214</v>
      </c>
      <c r="C54" s="51"/>
      <c r="D54" s="55" t="s">
        <v>70</v>
      </c>
      <c r="E54" s="82">
        <f>E55+E56</f>
        <v>63800</v>
      </c>
      <c r="F54" s="75">
        <f aca="true" t="shared" si="18" ref="F54:L54">F55+F56</f>
        <v>0</v>
      </c>
      <c r="G54" s="82">
        <f t="shared" si="18"/>
        <v>0</v>
      </c>
      <c r="H54" s="82">
        <f t="shared" si="18"/>
        <v>0</v>
      </c>
      <c r="I54" s="82">
        <f t="shared" si="18"/>
        <v>0</v>
      </c>
      <c r="J54" s="82">
        <f t="shared" si="18"/>
        <v>0</v>
      </c>
      <c r="K54" s="82">
        <f t="shared" si="18"/>
        <v>0</v>
      </c>
      <c r="L54" s="83">
        <f t="shared" si="18"/>
        <v>63800</v>
      </c>
      <c r="M54" s="77"/>
    </row>
    <row r="55" spans="1:13" ht="45.75">
      <c r="A55" s="51"/>
      <c r="B55" s="52"/>
      <c r="C55" s="52">
        <v>2010</v>
      </c>
      <c r="D55" s="53" t="s">
        <v>67</v>
      </c>
      <c r="E55" s="71">
        <v>33300</v>
      </c>
      <c r="F55" s="78"/>
      <c r="G55" s="78"/>
      <c r="H55" s="78"/>
      <c r="I55" s="78"/>
      <c r="J55" s="78"/>
      <c r="K55" s="78"/>
      <c r="L55" s="41">
        <f t="shared" si="16"/>
        <v>33300</v>
      </c>
      <c r="M55" s="77"/>
    </row>
    <row r="56" spans="1:13" ht="23.25">
      <c r="A56" s="51"/>
      <c r="B56" s="52"/>
      <c r="C56" s="86">
        <v>2030</v>
      </c>
      <c r="D56" s="87" t="s">
        <v>71</v>
      </c>
      <c r="E56" s="71">
        <v>30500</v>
      </c>
      <c r="F56" s="78"/>
      <c r="G56" s="78"/>
      <c r="H56" s="78"/>
      <c r="I56" s="78"/>
      <c r="J56" s="78"/>
      <c r="K56" s="78"/>
      <c r="L56" s="41">
        <f t="shared" si="16"/>
        <v>30500</v>
      </c>
      <c r="M56" s="77"/>
    </row>
    <row r="57" spans="1:13" ht="15">
      <c r="A57" s="51"/>
      <c r="B57" s="51">
        <v>85219</v>
      </c>
      <c r="C57" s="51"/>
      <c r="D57" s="55" t="s">
        <v>72</v>
      </c>
      <c r="E57" s="82">
        <f>E58+E59</f>
        <v>64400</v>
      </c>
      <c r="F57" s="75">
        <f aca="true" t="shared" si="19" ref="F57:L57">F58+F59</f>
        <v>0</v>
      </c>
      <c r="G57" s="82">
        <f t="shared" si="19"/>
        <v>0</v>
      </c>
      <c r="H57" s="82">
        <f t="shared" si="19"/>
        <v>0</v>
      </c>
      <c r="I57" s="82">
        <f t="shared" si="19"/>
        <v>0</v>
      </c>
      <c r="J57" s="82">
        <f t="shared" si="19"/>
        <v>0</v>
      </c>
      <c r="K57" s="82">
        <f t="shared" si="19"/>
        <v>0</v>
      </c>
      <c r="L57" s="83">
        <f t="shared" si="19"/>
        <v>64400</v>
      </c>
      <c r="M57" s="77"/>
    </row>
    <row r="58" spans="1:13" ht="23.25">
      <c r="A58" s="51"/>
      <c r="B58" s="52"/>
      <c r="C58" s="86">
        <v>2030</v>
      </c>
      <c r="D58" s="87" t="s">
        <v>71</v>
      </c>
      <c r="E58" s="71">
        <v>64300</v>
      </c>
      <c r="F58" s="78"/>
      <c r="G58" s="78"/>
      <c r="H58" s="78"/>
      <c r="I58" s="78"/>
      <c r="J58" s="78"/>
      <c r="K58" s="78"/>
      <c r="L58" s="41">
        <f t="shared" si="16"/>
        <v>64300</v>
      </c>
      <c r="M58" s="77"/>
    </row>
    <row r="59" spans="1:13" ht="15">
      <c r="A59" s="51"/>
      <c r="B59" s="51"/>
      <c r="C59" s="52" t="s">
        <v>62</v>
      </c>
      <c r="D59" s="53" t="s">
        <v>63</v>
      </c>
      <c r="E59" s="71">
        <v>100</v>
      </c>
      <c r="F59" s="78"/>
      <c r="G59" s="78"/>
      <c r="H59" s="78"/>
      <c r="I59" s="78"/>
      <c r="J59" s="78"/>
      <c r="K59" s="78"/>
      <c r="L59" s="41">
        <f t="shared" si="16"/>
        <v>100</v>
      </c>
      <c r="M59" s="77"/>
    </row>
    <row r="60" spans="1:13" ht="15">
      <c r="A60" s="88"/>
      <c r="B60" s="88">
        <v>85295</v>
      </c>
      <c r="C60" s="88"/>
      <c r="D60" s="89" t="s">
        <v>73</v>
      </c>
      <c r="E60" s="82">
        <f>E61</f>
        <v>14024</v>
      </c>
      <c r="F60" s="75">
        <f aca="true" t="shared" si="20" ref="F60:L60">F61</f>
        <v>0</v>
      </c>
      <c r="G60" s="82">
        <f t="shared" si="20"/>
        <v>0</v>
      </c>
      <c r="H60" s="82">
        <f t="shared" si="20"/>
        <v>0</v>
      </c>
      <c r="I60" s="82">
        <f t="shared" si="20"/>
        <v>0</v>
      </c>
      <c r="J60" s="82">
        <f t="shared" si="20"/>
        <v>0</v>
      </c>
      <c r="K60" s="82">
        <f t="shared" si="20"/>
        <v>0</v>
      </c>
      <c r="L60" s="83">
        <f t="shared" si="20"/>
        <v>14024</v>
      </c>
      <c r="M60" s="77"/>
    </row>
    <row r="61" spans="1:13" ht="23.25">
      <c r="A61" s="51"/>
      <c r="B61" s="51"/>
      <c r="C61" s="86">
        <v>2030</v>
      </c>
      <c r="D61" s="87" t="s">
        <v>71</v>
      </c>
      <c r="E61" s="71">
        <v>14024</v>
      </c>
      <c r="F61" s="78"/>
      <c r="G61" s="78"/>
      <c r="H61" s="78"/>
      <c r="I61" s="78"/>
      <c r="J61" s="78"/>
      <c r="K61" s="78"/>
      <c r="L61" s="41">
        <f t="shared" si="16"/>
        <v>14024</v>
      </c>
      <c r="M61" s="77"/>
    </row>
    <row r="62" spans="1:13" ht="15">
      <c r="A62" s="43">
        <v>854</v>
      </c>
      <c r="B62" s="43"/>
      <c r="C62" s="43"/>
      <c r="D62" s="44" t="s">
        <v>74</v>
      </c>
      <c r="E62" s="79">
        <f>E63</f>
        <v>0</v>
      </c>
      <c r="F62" s="80">
        <f aca="true" t="shared" si="21" ref="F62:L63">F63</f>
        <v>3290</v>
      </c>
      <c r="G62" s="79">
        <f t="shared" si="21"/>
        <v>0</v>
      </c>
      <c r="H62" s="79">
        <f t="shared" si="21"/>
        <v>0</v>
      </c>
      <c r="I62" s="79">
        <f t="shared" si="21"/>
        <v>0</v>
      </c>
      <c r="J62" s="79">
        <f t="shared" si="21"/>
        <v>0</v>
      </c>
      <c r="K62" s="79">
        <f t="shared" si="21"/>
        <v>0</v>
      </c>
      <c r="L62" s="79">
        <f t="shared" si="21"/>
        <v>3290</v>
      </c>
      <c r="M62" s="81"/>
    </row>
    <row r="63" spans="1:13" ht="15">
      <c r="A63" s="51"/>
      <c r="B63" s="51">
        <v>85415</v>
      </c>
      <c r="C63" s="86"/>
      <c r="D63" s="90" t="s">
        <v>75</v>
      </c>
      <c r="E63" s="82">
        <f>E64</f>
        <v>0</v>
      </c>
      <c r="F63" s="75">
        <f t="shared" si="21"/>
        <v>3290</v>
      </c>
      <c r="G63" s="82">
        <f t="shared" si="21"/>
        <v>0</v>
      </c>
      <c r="H63" s="82">
        <f t="shared" si="21"/>
        <v>0</v>
      </c>
      <c r="I63" s="82">
        <f t="shared" si="21"/>
        <v>0</v>
      </c>
      <c r="J63" s="82">
        <f t="shared" si="21"/>
        <v>0</v>
      </c>
      <c r="K63" s="82">
        <f t="shared" si="21"/>
        <v>0</v>
      </c>
      <c r="L63" s="83">
        <f t="shared" si="21"/>
        <v>3290</v>
      </c>
      <c r="M63" s="77"/>
    </row>
    <row r="64" spans="1:13" ht="42.75">
      <c r="A64" s="51"/>
      <c r="B64" s="51"/>
      <c r="C64" s="86">
        <v>2030</v>
      </c>
      <c r="D64" s="87" t="s">
        <v>71</v>
      </c>
      <c r="E64" s="71"/>
      <c r="F64" s="72">
        <v>3290</v>
      </c>
      <c r="G64" s="78"/>
      <c r="H64" s="78"/>
      <c r="I64" s="78"/>
      <c r="J64" s="78"/>
      <c r="K64" s="78"/>
      <c r="L64" s="41">
        <f>E64+F64</f>
        <v>3290</v>
      </c>
      <c r="M64" s="85" t="s">
        <v>76</v>
      </c>
    </row>
    <row r="65" spans="1:13" ht="15">
      <c r="A65" s="91"/>
      <c r="B65" s="91"/>
      <c r="C65" s="91"/>
      <c r="D65" s="91"/>
      <c r="E65" s="80"/>
      <c r="F65" s="80">
        <f>F6+F9+F40+F49+F62</f>
        <v>48270</v>
      </c>
      <c r="G65" s="92"/>
      <c r="H65" s="92"/>
      <c r="I65" s="92"/>
      <c r="J65" s="92"/>
      <c r="K65" s="92"/>
      <c r="L65" s="80"/>
      <c r="M65" s="81"/>
    </row>
    <row r="66" ht="15">
      <c r="L66" s="10"/>
    </row>
    <row r="67" ht="15">
      <c r="L67" s="10"/>
    </row>
    <row r="68" ht="15">
      <c r="L68" s="10"/>
    </row>
    <row r="69" ht="15">
      <c r="L69" s="10"/>
    </row>
    <row r="70" ht="15">
      <c r="L70" s="10"/>
    </row>
    <row r="71" ht="15">
      <c r="L71" s="10"/>
    </row>
    <row r="72" ht="15">
      <c r="L72" s="10"/>
    </row>
    <row r="73" ht="15">
      <c r="L73" s="10"/>
    </row>
    <row r="74" ht="15">
      <c r="L74" s="10"/>
    </row>
    <row r="75" ht="15">
      <c r="L75" s="10"/>
    </row>
    <row r="76" ht="15">
      <c r="L76" s="10"/>
    </row>
    <row r="77" ht="15">
      <c r="L77" s="10"/>
    </row>
    <row r="78" ht="15">
      <c r="L78" s="10"/>
    </row>
    <row r="79" ht="15">
      <c r="L79" s="10"/>
    </row>
    <row r="80" ht="15">
      <c r="L80" s="10"/>
    </row>
    <row r="81" ht="15">
      <c r="L81" s="10"/>
    </row>
    <row r="82" ht="15">
      <c r="L82" s="10"/>
    </row>
    <row r="83" ht="15">
      <c r="L83" s="10"/>
    </row>
    <row r="84" ht="15">
      <c r="L84" s="10"/>
    </row>
    <row r="85" ht="15">
      <c r="L85" s="10"/>
    </row>
    <row r="86" ht="15">
      <c r="L86" s="10"/>
    </row>
    <row r="87" ht="15">
      <c r="L87" s="10"/>
    </row>
    <row r="88" ht="15">
      <c r="L88" s="10"/>
    </row>
    <row r="89" ht="15">
      <c r="L89" s="10"/>
    </row>
    <row r="90" ht="15">
      <c r="L90" s="10"/>
    </row>
    <row r="91" ht="15">
      <c r="L91" s="10"/>
    </row>
    <row r="92" ht="15">
      <c r="L92" s="10"/>
    </row>
    <row r="93" ht="15">
      <c r="L93" s="10"/>
    </row>
    <row r="94" ht="15">
      <c r="L94" s="10"/>
    </row>
    <row r="95" ht="15">
      <c r="L95" s="10"/>
    </row>
    <row r="96" ht="15">
      <c r="L96" s="10"/>
    </row>
    <row r="97" ht="15">
      <c r="L97" s="10"/>
    </row>
    <row r="98" ht="15">
      <c r="L98" s="10"/>
    </row>
    <row r="99" ht="15">
      <c r="L99" s="10"/>
    </row>
    <row r="100" ht="15">
      <c r="L100" s="10"/>
    </row>
    <row r="101" ht="15">
      <c r="L101" s="10"/>
    </row>
    <row r="102" ht="15">
      <c r="L102" s="10"/>
    </row>
    <row r="103" ht="15">
      <c r="L103" s="10"/>
    </row>
    <row r="104" ht="15">
      <c r="L104" s="10"/>
    </row>
    <row r="105" ht="15">
      <c r="L105" s="10"/>
    </row>
    <row r="106" ht="15">
      <c r="L106" s="10"/>
    </row>
    <row r="107" ht="15">
      <c r="L107" s="10"/>
    </row>
    <row r="108" ht="15">
      <c r="L108" s="10"/>
    </row>
    <row r="109" ht="15">
      <c r="L109" s="10"/>
    </row>
    <row r="110" ht="15">
      <c r="L110" s="10"/>
    </row>
    <row r="111" ht="15">
      <c r="L111" s="10"/>
    </row>
    <row r="112" ht="15">
      <c r="L112" s="10"/>
    </row>
    <row r="113" ht="15">
      <c r="L113" s="10"/>
    </row>
    <row r="114" ht="15">
      <c r="L114" s="10"/>
    </row>
    <row r="115" ht="15">
      <c r="L115" s="10"/>
    </row>
    <row r="116" ht="15">
      <c r="L116" s="10"/>
    </row>
    <row r="117" ht="15">
      <c r="L117" s="10"/>
    </row>
    <row r="118" ht="15">
      <c r="L118" s="10"/>
    </row>
    <row r="119" ht="15">
      <c r="L119" s="10"/>
    </row>
    <row r="120" ht="15">
      <c r="L120" s="10"/>
    </row>
    <row r="121" ht="15">
      <c r="L121" s="10"/>
    </row>
    <row r="122" ht="15">
      <c r="L122" s="10"/>
    </row>
    <row r="123" ht="15">
      <c r="L123" s="10"/>
    </row>
    <row r="124" ht="15">
      <c r="L124" s="10"/>
    </row>
    <row r="125" ht="15">
      <c r="L125" s="10"/>
    </row>
    <row r="126" ht="15">
      <c r="L126" s="10"/>
    </row>
    <row r="127" ht="15">
      <c r="L127" s="10"/>
    </row>
    <row r="128" ht="15">
      <c r="L128" s="10"/>
    </row>
    <row r="129" ht="15">
      <c r="L129" s="10"/>
    </row>
    <row r="130" ht="15">
      <c r="L130" s="10"/>
    </row>
    <row r="131" ht="15">
      <c r="L131" s="10"/>
    </row>
    <row r="132" ht="15">
      <c r="L132" s="10"/>
    </row>
    <row r="133" ht="15">
      <c r="L133" s="10"/>
    </row>
    <row r="134" ht="15">
      <c r="L134" s="10"/>
    </row>
    <row r="135" ht="15">
      <c r="L135" s="10"/>
    </row>
    <row r="136" ht="15">
      <c r="L136" s="10"/>
    </row>
    <row r="137" ht="15">
      <c r="L137" s="10"/>
    </row>
    <row r="138" ht="15">
      <c r="L138" s="10"/>
    </row>
    <row r="139" ht="15">
      <c r="L139" s="10"/>
    </row>
    <row r="140" ht="15">
      <c r="L140" s="10"/>
    </row>
    <row r="141" ht="15">
      <c r="L141" s="10"/>
    </row>
    <row r="142" ht="15">
      <c r="L142" s="10"/>
    </row>
    <row r="143" ht="15">
      <c r="L143" s="10"/>
    </row>
    <row r="144" ht="15">
      <c r="L144" s="10"/>
    </row>
    <row r="145" ht="15">
      <c r="L145" s="10"/>
    </row>
    <row r="146" ht="15">
      <c r="L146" s="10"/>
    </row>
    <row r="147" ht="15">
      <c r="L147" s="10"/>
    </row>
    <row r="148" ht="15">
      <c r="L148" s="10"/>
    </row>
    <row r="149" ht="15">
      <c r="L149" s="10"/>
    </row>
    <row r="150" ht="15">
      <c r="L150" s="10"/>
    </row>
    <row r="151" ht="15">
      <c r="L151" s="10"/>
    </row>
    <row r="152" ht="15">
      <c r="L152" s="10"/>
    </row>
    <row r="153" ht="15">
      <c r="L153" s="10"/>
    </row>
    <row r="154" ht="15">
      <c r="L154" s="10"/>
    </row>
    <row r="155" ht="15">
      <c r="L155" s="10"/>
    </row>
    <row r="156" ht="15">
      <c r="L156" s="10"/>
    </row>
    <row r="157" ht="15">
      <c r="L157" s="10"/>
    </row>
    <row r="158" ht="15">
      <c r="L158" s="10"/>
    </row>
    <row r="159" ht="15">
      <c r="L159" s="10"/>
    </row>
    <row r="160" ht="15">
      <c r="L160" s="10"/>
    </row>
    <row r="161" ht="15">
      <c r="L161" s="10"/>
    </row>
    <row r="162" ht="15">
      <c r="L162" s="10"/>
    </row>
    <row r="163" ht="15">
      <c r="L163" s="10"/>
    </row>
    <row r="164" ht="15">
      <c r="L164" s="10"/>
    </row>
    <row r="165" ht="15">
      <c r="L165" s="10"/>
    </row>
    <row r="166" ht="15">
      <c r="L166" s="10"/>
    </row>
    <row r="167" ht="15">
      <c r="L167" s="10"/>
    </row>
    <row r="168" ht="15">
      <c r="L168" s="10"/>
    </row>
    <row r="169" ht="15">
      <c r="L169" s="10"/>
    </row>
    <row r="170" ht="15">
      <c r="L170" s="10"/>
    </row>
    <row r="171" ht="15">
      <c r="L171" s="10"/>
    </row>
    <row r="172" ht="15">
      <c r="L172" s="10"/>
    </row>
    <row r="173" ht="15">
      <c r="L173" s="10"/>
    </row>
    <row r="174" ht="15">
      <c r="L174" s="10"/>
    </row>
    <row r="175" ht="15">
      <c r="L175" s="10"/>
    </row>
    <row r="176" ht="15">
      <c r="L176" s="10"/>
    </row>
    <row r="177" ht="15">
      <c r="L177" s="10"/>
    </row>
    <row r="178" ht="15">
      <c r="L178" s="10"/>
    </row>
    <row r="179" ht="15">
      <c r="L179" s="10"/>
    </row>
    <row r="180" ht="15">
      <c r="L180" s="10"/>
    </row>
    <row r="181" ht="15">
      <c r="L181" s="10"/>
    </row>
    <row r="182" ht="15">
      <c r="L182" s="10"/>
    </row>
    <row r="183" ht="15">
      <c r="L183" s="10"/>
    </row>
    <row r="184" ht="15">
      <c r="L184" s="10"/>
    </row>
    <row r="185" ht="15">
      <c r="L185" s="10"/>
    </row>
    <row r="186" ht="15">
      <c r="L186" s="10"/>
    </row>
    <row r="187" ht="15">
      <c r="L187" s="10"/>
    </row>
    <row r="188" ht="15">
      <c r="L188" s="10"/>
    </row>
    <row r="189" ht="15">
      <c r="L189" s="10"/>
    </row>
    <row r="190" ht="15">
      <c r="L190" s="10"/>
    </row>
    <row r="191" ht="15">
      <c r="L191" s="10"/>
    </row>
    <row r="192" ht="15">
      <c r="L192" s="10"/>
    </row>
    <row r="193" ht="15">
      <c r="L193" s="10"/>
    </row>
  </sheetData>
  <mergeCells count="8"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45972222222222225" right="0.07847222222222222" top="0.3701388888888889" bottom="0.12986111111111112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65"/>
  <sheetViews>
    <sheetView workbookViewId="0" topLeftCell="A1">
      <selection activeCell="F82" sqref="F82"/>
    </sheetView>
  </sheetViews>
  <sheetFormatPr defaultColWidth="9.140625" defaultRowHeight="12.75"/>
  <cols>
    <col min="1" max="1" width="2.28125" style="1" customWidth="1"/>
    <col min="2" max="2" width="6.00390625" style="1" customWidth="1"/>
    <col min="3" max="3" width="7.7109375" style="1" customWidth="1"/>
    <col min="4" max="4" width="7.57421875" style="1" customWidth="1"/>
    <col min="5" max="5" width="37.7109375" style="1" customWidth="1"/>
    <col min="6" max="6" width="18.00390625" style="1" customWidth="1"/>
    <col min="7" max="7" width="17.00390625" style="93" customWidth="1"/>
    <col min="8" max="12" width="0" style="1" hidden="1" customWidth="1"/>
    <col min="13" max="13" width="19.00390625" style="94" customWidth="1"/>
    <col min="14" max="14" width="31.00390625" style="95" customWidth="1"/>
    <col min="15" max="15" width="9.140625" style="1" customWidth="1"/>
    <col min="16" max="18" width="11.57421875" style="1" customWidth="1"/>
    <col min="19" max="16384" width="9.140625" style="1" customWidth="1"/>
  </cols>
  <sheetData>
    <row r="1" spans="2:14" ht="38.25" customHeight="1">
      <c r="B1" s="6" t="s">
        <v>77</v>
      </c>
      <c r="C1" s="96"/>
      <c r="D1" s="7"/>
      <c r="F1" s="97"/>
      <c r="G1" s="98"/>
      <c r="H1" s="97"/>
      <c r="I1" s="97"/>
      <c r="J1" s="97"/>
      <c r="K1" s="97"/>
      <c r="L1" s="97"/>
      <c r="M1" s="99"/>
      <c r="N1" s="8" t="s">
        <v>78</v>
      </c>
    </row>
    <row r="2" spans="2:14" ht="15">
      <c r="B2" s="6"/>
      <c r="C2" s="96"/>
      <c r="D2" s="7"/>
      <c r="F2" s="97"/>
      <c r="G2" s="98"/>
      <c r="H2" s="97"/>
      <c r="I2" s="97"/>
      <c r="J2" s="97"/>
      <c r="K2" s="97"/>
      <c r="L2" s="97"/>
      <c r="M2" s="99"/>
      <c r="N2" s="11"/>
    </row>
    <row r="3" spans="2:14" s="45" customFormat="1" ht="15.75" customHeight="1">
      <c r="B3" s="100" t="s">
        <v>2</v>
      </c>
      <c r="C3" s="101" t="s">
        <v>79</v>
      </c>
      <c r="D3" s="101" t="s">
        <v>4</v>
      </c>
      <c r="E3" s="101" t="s">
        <v>5</v>
      </c>
      <c r="F3" s="102" t="s">
        <v>80</v>
      </c>
      <c r="G3" s="103" t="s">
        <v>7</v>
      </c>
      <c r="H3" s="104"/>
      <c r="I3" s="104"/>
      <c r="J3" s="104"/>
      <c r="K3" s="105"/>
      <c r="L3" s="104" t="s">
        <v>81</v>
      </c>
      <c r="M3" s="106" t="s">
        <v>82</v>
      </c>
      <c r="N3" s="101" t="s">
        <v>9</v>
      </c>
    </row>
    <row r="4" spans="2:14" s="107" customFormat="1" ht="79.5" customHeight="1">
      <c r="B4" s="100"/>
      <c r="C4" s="101"/>
      <c r="D4" s="101"/>
      <c r="E4" s="101"/>
      <c r="F4" s="102"/>
      <c r="G4" s="103"/>
      <c r="H4" s="108" t="s">
        <v>83</v>
      </c>
      <c r="I4" s="108" t="s">
        <v>83</v>
      </c>
      <c r="J4" s="108" t="s">
        <v>83</v>
      </c>
      <c r="K4" s="108" t="s">
        <v>83</v>
      </c>
      <c r="L4" s="108" t="s">
        <v>83</v>
      </c>
      <c r="M4" s="106"/>
      <c r="N4" s="101"/>
    </row>
    <row r="5" spans="2:14" ht="15">
      <c r="B5" s="109"/>
      <c r="C5" s="110"/>
      <c r="D5" s="110"/>
      <c r="E5" s="110"/>
      <c r="F5" s="110"/>
      <c r="G5" s="111"/>
      <c r="H5" s="111"/>
      <c r="I5" s="111"/>
      <c r="J5" s="111"/>
      <c r="K5" s="111"/>
      <c r="L5" s="111"/>
      <c r="M5" s="110"/>
      <c r="N5" s="112"/>
    </row>
    <row r="6" spans="2:14" s="45" customFormat="1" ht="15">
      <c r="B6" s="113">
        <v>600</v>
      </c>
      <c r="C6" s="114"/>
      <c r="D6" s="114"/>
      <c r="E6" s="115" t="s">
        <v>11</v>
      </c>
      <c r="F6" s="116">
        <f>F7+F10</f>
        <v>20000</v>
      </c>
      <c r="G6" s="117">
        <f aca="true" t="shared" si="0" ref="G6:M6">G7+G10</f>
        <v>139002</v>
      </c>
      <c r="H6" s="116">
        <f t="shared" si="0"/>
        <v>0</v>
      </c>
      <c r="I6" s="116">
        <f t="shared" si="0"/>
        <v>0</v>
      </c>
      <c r="J6" s="116">
        <f t="shared" si="0"/>
        <v>0</v>
      </c>
      <c r="K6" s="116">
        <f t="shared" si="0"/>
        <v>0</v>
      </c>
      <c r="L6" s="116">
        <f t="shared" si="0"/>
        <v>0</v>
      </c>
      <c r="M6" s="116">
        <f t="shared" si="0"/>
        <v>159002</v>
      </c>
      <c r="N6" s="118"/>
    </row>
    <row r="7" spans="2:14" s="45" customFormat="1" ht="15">
      <c r="B7" s="119"/>
      <c r="C7" s="120">
        <v>60014</v>
      </c>
      <c r="D7" s="120"/>
      <c r="E7" s="121" t="s">
        <v>12</v>
      </c>
      <c r="F7" s="122">
        <f>SUM(F8:F9)</f>
        <v>0</v>
      </c>
      <c r="G7" s="123">
        <f aca="true" t="shared" si="1" ref="G7:M7">SUM(G8:G9)</f>
        <v>139002</v>
      </c>
      <c r="H7" s="123">
        <f t="shared" si="1"/>
        <v>0</v>
      </c>
      <c r="I7" s="123">
        <f t="shared" si="1"/>
        <v>0</v>
      </c>
      <c r="J7" s="123">
        <f t="shared" si="1"/>
        <v>0</v>
      </c>
      <c r="K7" s="123">
        <f t="shared" si="1"/>
        <v>0</v>
      </c>
      <c r="L7" s="123">
        <f t="shared" si="1"/>
        <v>0</v>
      </c>
      <c r="M7" s="124">
        <f t="shared" si="1"/>
        <v>139002</v>
      </c>
      <c r="N7" s="36"/>
    </row>
    <row r="8" spans="2:14" s="45" customFormat="1" ht="72">
      <c r="B8" s="119"/>
      <c r="C8" s="120"/>
      <c r="D8" s="125">
        <v>6300</v>
      </c>
      <c r="E8" s="126" t="s">
        <v>84</v>
      </c>
      <c r="F8" s="127"/>
      <c r="G8" s="128">
        <v>53901</v>
      </c>
      <c r="H8" s="128"/>
      <c r="I8" s="128"/>
      <c r="J8" s="128"/>
      <c r="K8" s="128"/>
      <c r="L8" s="128"/>
      <c r="M8" s="129">
        <f>F8+G8+H8+I8+J8+K8+L8</f>
        <v>53901</v>
      </c>
      <c r="N8" s="42" t="s">
        <v>85</v>
      </c>
    </row>
    <row r="9" spans="2:14" s="45" customFormat="1" ht="32.25">
      <c r="B9" s="119"/>
      <c r="C9" s="125"/>
      <c r="D9" s="130">
        <v>6050</v>
      </c>
      <c r="E9" s="131" t="s">
        <v>86</v>
      </c>
      <c r="F9" s="127"/>
      <c r="G9" s="128">
        <v>85101</v>
      </c>
      <c r="H9" s="128"/>
      <c r="I9" s="128"/>
      <c r="J9" s="128"/>
      <c r="K9" s="128"/>
      <c r="L9" s="128"/>
      <c r="M9" s="129">
        <f>F9+G9+H9+I9+J9+K9+L9</f>
        <v>85101</v>
      </c>
      <c r="N9" s="42" t="s">
        <v>87</v>
      </c>
    </row>
    <row r="10" spans="2:14" s="45" customFormat="1" ht="15">
      <c r="B10" s="132"/>
      <c r="C10" s="133">
        <v>60016</v>
      </c>
      <c r="D10" s="133"/>
      <c r="E10" s="134" t="s">
        <v>88</v>
      </c>
      <c r="F10" s="135">
        <f>F11</f>
        <v>20000</v>
      </c>
      <c r="G10" s="123">
        <f aca="true" t="shared" si="2" ref="G10:M10">G11</f>
        <v>0</v>
      </c>
      <c r="H10" s="135">
        <f t="shared" si="2"/>
        <v>0</v>
      </c>
      <c r="I10" s="135">
        <f t="shared" si="2"/>
        <v>0</v>
      </c>
      <c r="J10" s="135">
        <f t="shared" si="2"/>
        <v>0</v>
      </c>
      <c r="K10" s="135">
        <f t="shared" si="2"/>
        <v>0</v>
      </c>
      <c r="L10" s="135">
        <f t="shared" si="2"/>
        <v>0</v>
      </c>
      <c r="M10" s="136">
        <f t="shared" si="2"/>
        <v>20000</v>
      </c>
      <c r="N10" s="42"/>
    </row>
    <row r="11" spans="2:14" s="45" customFormat="1" ht="29.25">
      <c r="B11" s="137"/>
      <c r="C11" s="130"/>
      <c r="D11" s="130">
        <v>6050</v>
      </c>
      <c r="E11" s="131" t="s">
        <v>86</v>
      </c>
      <c r="F11" s="127">
        <v>20000</v>
      </c>
      <c r="G11" s="128"/>
      <c r="H11" s="128"/>
      <c r="I11" s="128"/>
      <c r="J11" s="128"/>
      <c r="K11" s="128"/>
      <c r="L11" s="128"/>
      <c r="M11" s="129">
        <f>F11+G11+H11+I11+J11+K11+L11</f>
        <v>20000</v>
      </c>
      <c r="N11" s="42"/>
    </row>
    <row r="12" spans="2:14" s="45" customFormat="1" ht="15">
      <c r="B12" s="138">
        <v>710</v>
      </c>
      <c r="C12" s="139"/>
      <c r="D12" s="139"/>
      <c r="E12" s="140" t="s">
        <v>89</v>
      </c>
      <c r="F12" s="141">
        <f>F13+F16</f>
        <v>20000</v>
      </c>
      <c r="G12" s="142">
        <f aca="true" t="shared" si="3" ref="G12:M12">G13+G16</f>
        <v>13700</v>
      </c>
      <c r="H12" s="141">
        <f t="shared" si="3"/>
        <v>0</v>
      </c>
      <c r="I12" s="141">
        <f t="shared" si="3"/>
        <v>0</v>
      </c>
      <c r="J12" s="141">
        <f t="shared" si="3"/>
        <v>0</v>
      </c>
      <c r="K12" s="141">
        <f t="shared" si="3"/>
        <v>0</v>
      </c>
      <c r="L12" s="141">
        <f t="shared" si="3"/>
        <v>0</v>
      </c>
      <c r="M12" s="141">
        <f t="shared" si="3"/>
        <v>33700</v>
      </c>
      <c r="N12" s="143"/>
    </row>
    <row r="13" spans="2:14" s="45" customFormat="1" ht="29.25">
      <c r="B13" s="132"/>
      <c r="C13" s="133">
        <v>71004</v>
      </c>
      <c r="D13" s="133"/>
      <c r="E13" s="134" t="s">
        <v>90</v>
      </c>
      <c r="F13" s="135">
        <f>SUM(F14:F15)</f>
        <v>20000</v>
      </c>
      <c r="G13" s="144">
        <f aca="true" t="shared" si="4" ref="G13:M13">SUM(G14:G15)</f>
        <v>-12800</v>
      </c>
      <c r="H13" s="135">
        <f t="shared" si="4"/>
        <v>0</v>
      </c>
      <c r="I13" s="135">
        <f t="shared" si="4"/>
        <v>0</v>
      </c>
      <c r="J13" s="135">
        <f t="shared" si="4"/>
        <v>0</v>
      </c>
      <c r="K13" s="135">
        <f t="shared" si="4"/>
        <v>0</v>
      </c>
      <c r="L13" s="135">
        <f t="shared" si="4"/>
        <v>0</v>
      </c>
      <c r="M13" s="136">
        <f t="shared" si="4"/>
        <v>7200</v>
      </c>
      <c r="N13" s="42"/>
    </row>
    <row r="14" spans="2:14" s="45" customFormat="1" ht="21.75">
      <c r="B14" s="132"/>
      <c r="C14" s="133"/>
      <c r="D14" s="130">
        <v>3030</v>
      </c>
      <c r="E14" s="131" t="s">
        <v>91</v>
      </c>
      <c r="F14" s="127"/>
      <c r="G14" s="128">
        <v>7200</v>
      </c>
      <c r="H14" s="128"/>
      <c r="I14" s="128"/>
      <c r="J14" s="128"/>
      <c r="K14" s="128"/>
      <c r="L14" s="128"/>
      <c r="M14" s="129">
        <f aca="true" t="shared" si="5" ref="M14:M49">F14+G14+H14+I14+J14+K14+L14</f>
        <v>7200</v>
      </c>
      <c r="N14" s="42" t="s">
        <v>92</v>
      </c>
    </row>
    <row r="15" spans="2:14" s="45" customFormat="1" ht="15">
      <c r="B15" s="132"/>
      <c r="C15" s="130"/>
      <c r="D15" s="130">
        <v>4300</v>
      </c>
      <c r="E15" s="131" t="s">
        <v>93</v>
      </c>
      <c r="F15" s="127">
        <v>20000</v>
      </c>
      <c r="G15" s="145">
        <v>-20000</v>
      </c>
      <c r="H15" s="128"/>
      <c r="I15" s="128"/>
      <c r="J15" s="128"/>
      <c r="K15" s="128"/>
      <c r="L15" s="128"/>
      <c r="M15" s="129">
        <f t="shared" si="5"/>
        <v>0</v>
      </c>
      <c r="N15" s="42"/>
    </row>
    <row r="16" spans="2:14" s="45" customFormat="1" ht="29.25">
      <c r="B16" s="132"/>
      <c r="C16" s="133">
        <v>71014</v>
      </c>
      <c r="D16" s="133"/>
      <c r="E16" s="134" t="s">
        <v>94</v>
      </c>
      <c r="F16" s="135">
        <f>F17</f>
        <v>0</v>
      </c>
      <c r="G16" s="123">
        <f aca="true" t="shared" si="6" ref="G16:M16">G17</f>
        <v>26500</v>
      </c>
      <c r="H16" s="135">
        <f t="shared" si="6"/>
        <v>0</v>
      </c>
      <c r="I16" s="135">
        <f t="shared" si="6"/>
        <v>0</v>
      </c>
      <c r="J16" s="135">
        <f t="shared" si="6"/>
        <v>0</v>
      </c>
      <c r="K16" s="135">
        <f t="shared" si="6"/>
        <v>0</v>
      </c>
      <c r="L16" s="135">
        <f t="shared" si="6"/>
        <v>0</v>
      </c>
      <c r="M16" s="136">
        <f t="shared" si="6"/>
        <v>26500</v>
      </c>
      <c r="N16" s="42"/>
    </row>
    <row r="17" spans="2:14" s="45" customFormat="1" ht="44.25" customHeight="1">
      <c r="B17" s="132"/>
      <c r="C17" s="130"/>
      <c r="D17" s="130">
        <v>4300</v>
      </c>
      <c r="E17" s="131" t="s">
        <v>93</v>
      </c>
      <c r="F17" s="127"/>
      <c r="G17" s="128">
        <v>26500</v>
      </c>
      <c r="H17" s="128"/>
      <c r="I17" s="128"/>
      <c r="J17" s="128"/>
      <c r="K17" s="128"/>
      <c r="L17" s="128"/>
      <c r="M17" s="129">
        <f t="shared" si="5"/>
        <v>26500</v>
      </c>
      <c r="N17" s="42" t="s">
        <v>95</v>
      </c>
    </row>
    <row r="18" spans="2:14" s="45" customFormat="1" ht="15">
      <c r="B18" s="138">
        <v>750</v>
      </c>
      <c r="C18" s="139"/>
      <c r="D18" s="139"/>
      <c r="E18" s="140" t="s">
        <v>96</v>
      </c>
      <c r="F18" s="141">
        <f>F19+F22+F28+F44</f>
        <v>2110650</v>
      </c>
      <c r="G18" s="117">
        <f aca="true" t="shared" si="7" ref="G18:M18">G19+G22+G28+G44</f>
        <v>5779</v>
      </c>
      <c r="H18" s="141">
        <f t="shared" si="7"/>
        <v>0</v>
      </c>
      <c r="I18" s="141">
        <f t="shared" si="7"/>
        <v>0</v>
      </c>
      <c r="J18" s="141">
        <f t="shared" si="7"/>
        <v>0</v>
      </c>
      <c r="K18" s="141">
        <f t="shared" si="7"/>
        <v>0</v>
      </c>
      <c r="L18" s="141">
        <f t="shared" si="7"/>
        <v>0</v>
      </c>
      <c r="M18" s="141">
        <f t="shared" si="7"/>
        <v>2116429</v>
      </c>
      <c r="N18" s="143"/>
    </row>
    <row r="19" spans="2:14" s="45" customFormat="1" ht="15">
      <c r="B19" s="132"/>
      <c r="C19" s="133">
        <v>75011</v>
      </c>
      <c r="D19" s="133"/>
      <c r="E19" s="134" t="s">
        <v>97</v>
      </c>
      <c r="F19" s="135">
        <f>SUM(F20:F21)</f>
        <v>53800</v>
      </c>
      <c r="G19" s="123">
        <f aca="true" t="shared" si="8" ref="G19:M19">SUM(G20:G21)</f>
        <v>0</v>
      </c>
      <c r="H19" s="135">
        <f t="shared" si="8"/>
        <v>0</v>
      </c>
      <c r="I19" s="135">
        <f t="shared" si="8"/>
        <v>0</v>
      </c>
      <c r="J19" s="135">
        <f t="shared" si="8"/>
        <v>0</v>
      </c>
      <c r="K19" s="135">
        <f t="shared" si="8"/>
        <v>0</v>
      </c>
      <c r="L19" s="135">
        <f t="shared" si="8"/>
        <v>0</v>
      </c>
      <c r="M19" s="136">
        <f t="shared" si="8"/>
        <v>53800</v>
      </c>
      <c r="N19" s="42"/>
    </row>
    <row r="20" spans="2:14" s="45" customFormat="1" ht="15">
      <c r="B20" s="132"/>
      <c r="C20" s="130"/>
      <c r="D20" s="130">
        <v>4010</v>
      </c>
      <c r="E20" s="131" t="s">
        <v>98</v>
      </c>
      <c r="F20" s="127">
        <v>45893</v>
      </c>
      <c r="G20" s="128"/>
      <c r="H20" s="128"/>
      <c r="I20" s="128"/>
      <c r="J20" s="128"/>
      <c r="K20" s="128"/>
      <c r="L20" s="128"/>
      <c r="M20" s="129">
        <f t="shared" si="5"/>
        <v>45893</v>
      </c>
      <c r="N20" s="42"/>
    </row>
    <row r="21" spans="2:14" s="45" customFormat="1" ht="15">
      <c r="B21" s="132"/>
      <c r="C21" s="130"/>
      <c r="D21" s="130">
        <v>4110</v>
      </c>
      <c r="E21" s="131" t="s">
        <v>99</v>
      </c>
      <c r="F21" s="127">
        <v>7907</v>
      </c>
      <c r="G21" s="128"/>
      <c r="H21" s="128"/>
      <c r="I21" s="128"/>
      <c r="J21" s="128"/>
      <c r="K21" s="128"/>
      <c r="L21" s="128"/>
      <c r="M21" s="129">
        <f t="shared" si="5"/>
        <v>7907</v>
      </c>
      <c r="N21" s="42"/>
    </row>
    <row r="22" spans="2:14" s="45" customFormat="1" ht="15">
      <c r="B22" s="132"/>
      <c r="C22" s="133">
        <v>75022</v>
      </c>
      <c r="D22" s="133"/>
      <c r="E22" s="134" t="s">
        <v>100</v>
      </c>
      <c r="F22" s="135">
        <f>SUM(F23:F27)</f>
        <v>151300</v>
      </c>
      <c r="G22" s="123">
        <f aca="true" t="shared" si="9" ref="G22:M22">SUM(G23:G27)</f>
        <v>0</v>
      </c>
      <c r="H22" s="135">
        <f t="shared" si="9"/>
        <v>0</v>
      </c>
      <c r="I22" s="135">
        <f t="shared" si="9"/>
        <v>0</v>
      </c>
      <c r="J22" s="135">
        <f t="shared" si="9"/>
        <v>0</v>
      </c>
      <c r="K22" s="135">
        <f t="shared" si="9"/>
        <v>0</v>
      </c>
      <c r="L22" s="135">
        <f t="shared" si="9"/>
        <v>0</v>
      </c>
      <c r="M22" s="136">
        <f t="shared" si="9"/>
        <v>151300</v>
      </c>
      <c r="N22" s="42"/>
    </row>
    <row r="23" spans="2:14" s="45" customFormat="1" ht="15">
      <c r="B23" s="132"/>
      <c r="C23" s="130"/>
      <c r="D23" s="130">
        <v>3030</v>
      </c>
      <c r="E23" s="131" t="s">
        <v>91</v>
      </c>
      <c r="F23" s="127">
        <v>88800</v>
      </c>
      <c r="G23" s="128"/>
      <c r="H23" s="128"/>
      <c r="I23" s="128"/>
      <c r="J23" s="128"/>
      <c r="K23" s="128"/>
      <c r="L23" s="128"/>
      <c r="M23" s="129">
        <f t="shared" si="5"/>
        <v>88800</v>
      </c>
      <c r="N23" s="42"/>
    </row>
    <row r="24" spans="2:14" s="45" customFormat="1" ht="15">
      <c r="B24" s="132"/>
      <c r="C24" s="130"/>
      <c r="D24" s="130">
        <v>4210</v>
      </c>
      <c r="E24" s="131" t="s">
        <v>101</v>
      </c>
      <c r="F24" s="127">
        <v>30000</v>
      </c>
      <c r="G24" s="128"/>
      <c r="H24" s="128"/>
      <c r="I24" s="128"/>
      <c r="J24" s="128"/>
      <c r="K24" s="128"/>
      <c r="L24" s="128"/>
      <c r="M24" s="129">
        <f t="shared" si="5"/>
        <v>30000</v>
      </c>
      <c r="N24" s="42"/>
    </row>
    <row r="25" spans="2:14" s="45" customFormat="1" ht="15">
      <c r="B25" s="132"/>
      <c r="C25" s="130"/>
      <c r="D25" s="130">
        <v>4300</v>
      </c>
      <c r="E25" s="131" t="s">
        <v>93</v>
      </c>
      <c r="F25" s="127">
        <v>31000</v>
      </c>
      <c r="G25" s="128"/>
      <c r="H25" s="128"/>
      <c r="I25" s="128"/>
      <c r="J25" s="128"/>
      <c r="K25" s="128"/>
      <c r="L25" s="128"/>
      <c r="M25" s="129">
        <f t="shared" si="5"/>
        <v>31000</v>
      </c>
      <c r="N25" s="42"/>
    </row>
    <row r="26" spans="2:14" s="45" customFormat="1" ht="15">
      <c r="B26" s="132"/>
      <c r="C26" s="130"/>
      <c r="D26" s="130">
        <v>4410</v>
      </c>
      <c r="E26" s="131" t="s">
        <v>102</v>
      </c>
      <c r="F26" s="127">
        <v>1000</v>
      </c>
      <c r="G26" s="128"/>
      <c r="H26" s="128"/>
      <c r="I26" s="128"/>
      <c r="J26" s="128"/>
      <c r="K26" s="128"/>
      <c r="L26" s="128"/>
      <c r="M26" s="129">
        <f t="shared" si="5"/>
        <v>1000</v>
      </c>
      <c r="N26" s="42"/>
    </row>
    <row r="27" spans="2:14" s="45" customFormat="1" ht="15">
      <c r="B27" s="132"/>
      <c r="C27" s="130"/>
      <c r="D27" s="130">
        <v>4420</v>
      </c>
      <c r="E27" s="131" t="s">
        <v>103</v>
      </c>
      <c r="F27" s="127">
        <v>500</v>
      </c>
      <c r="G27" s="128"/>
      <c r="H27" s="128"/>
      <c r="I27" s="128"/>
      <c r="J27" s="128"/>
      <c r="K27" s="128"/>
      <c r="L27" s="128"/>
      <c r="M27" s="129">
        <f t="shared" si="5"/>
        <v>500</v>
      </c>
      <c r="N27" s="42"/>
    </row>
    <row r="28" spans="2:14" s="45" customFormat="1" ht="15">
      <c r="B28" s="132"/>
      <c r="C28" s="133">
        <v>75023</v>
      </c>
      <c r="D28" s="133"/>
      <c r="E28" s="134" t="s">
        <v>104</v>
      </c>
      <c r="F28" s="135">
        <f>SUM(F29:F43)</f>
        <v>1855850</v>
      </c>
      <c r="G28" s="123">
        <f aca="true" t="shared" si="10" ref="G28:M28">SUM(G29:G43)</f>
        <v>0</v>
      </c>
      <c r="H28" s="135">
        <f t="shared" si="10"/>
        <v>0</v>
      </c>
      <c r="I28" s="135">
        <f t="shared" si="10"/>
        <v>0</v>
      </c>
      <c r="J28" s="135">
        <f t="shared" si="10"/>
        <v>0</v>
      </c>
      <c r="K28" s="135">
        <f t="shared" si="10"/>
        <v>0</v>
      </c>
      <c r="L28" s="135">
        <f t="shared" si="10"/>
        <v>0</v>
      </c>
      <c r="M28" s="136">
        <f t="shared" si="10"/>
        <v>1855850</v>
      </c>
      <c r="N28" s="42"/>
    </row>
    <row r="29" spans="2:14" s="45" customFormat="1" ht="29.25">
      <c r="B29" s="132"/>
      <c r="C29" s="130"/>
      <c r="D29" s="130">
        <v>3020</v>
      </c>
      <c r="E29" s="131" t="s">
        <v>105</v>
      </c>
      <c r="F29" s="127">
        <v>10000</v>
      </c>
      <c r="G29" s="128"/>
      <c r="H29" s="128"/>
      <c r="I29" s="128"/>
      <c r="J29" s="128"/>
      <c r="K29" s="128"/>
      <c r="L29" s="128"/>
      <c r="M29" s="129">
        <f t="shared" si="5"/>
        <v>10000</v>
      </c>
      <c r="N29" s="42"/>
    </row>
    <row r="30" spans="2:14" s="45" customFormat="1" ht="15">
      <c r="B30" s="132"/>
      <c r="C30" s="130"/>
      <c r="D30" s="130">
        <v>4010</v>
      </c>
      <c r="E30" s="131" t="s">
        <v>98</v>
      </c>
      <c r="F30" s="127">
        <v>1206000</v>
      </c>
      <c r="G30" s="128"/>
      <c r="H30" s="128"/>
      <c r="I30" s="128"/>
      <c r="J30" s="128"/>
      <c r="K30" s="128"/>
      <c r="L30" s="128"/>
      <c r="M30" s="129">
        <f t="shared" si="5"/>
        <v>1206000</v>
      </c>
      <c r="N30" s="42"/>
    </row>
    <row r="31" spans="2:14" s="45" customFormat="1" ht="15">
      <c r="B31" s="132"/>
      <c r="C31" s="130"/>
      <c r="D31" s="130">
        <v>4040</v>
      </c>
      <c r="E31" s="131" t="s">
        <v>106</v>
      </c>
      <c r="F31" s="127">
        <v>58500</v>
      </c>
      <c r="G31" s="128"/>
      <c r="H31" s="128"/>
      <c r="I31" s="128"/>
      <c r="J31" s="128"/>
      <c r="K31" s="128"/>
      <c r="L31" s="128"/>
      <c r="M31" s="129">
        <f t="shared" si="5"/>
        <v>58500</v>
      </c>
      <c r="N31" s="42"/>
    </row>
    <row r="32" spans="2:14" s="45" customFormat="1" ht="15">
      <c r="B32" s="132"/>
      <c r="C32" s="130"/>
      <c r="D32" s="130">
        <v>4110</v>
      </c>
      <c r="E32" s="131" t="s">
        <v>99</v>
      </c>
      <c r="F32" s="127">
        <v>208500</v>
      </c>
      <c r="G32" s="128"/>
      <c r="H32" s="128"/>
      <c r="I32" s="128"/>
      <c r="J32" s="128"/>
      <c r="K32" s="128"/>
      <c r="L32" s="128"/>
      <c r="M32" s="129">
        <f t="shared" si="5"/>
        <v>208500</v>
      </c>
      <c r="N32" s="42"/>
    </row>
    <row r="33" spans="2:14" s="45" customFormat="1" ht="15">
      <c r="B33" s="132"/>
      <c r="C33" s="130"/>
      <c r="D33" s="130">
        <v>4120</v>
      </c>
      <c r="E33" s="131" t="s">
        <v>107</v>
      </c>
      <c r="F33" s="127">
        <v>28500</v>
      </c>
      <c r="G33" s="128"/>
      <c r="H33" s="128"/>
      <c r="I33" s="128"/>
      <c r="J33" s="128"/>
      <c r="K33" s="128"/>
      <c r="L33" s="128"/>
      <c r="M33" s="129">
        <f t="shared" si="5"/>
        <v>28500</v>
      </c>
      <c r="N33" s="42"/>
    </row>
    <row r="34" spans="2:14" s="45" customFormat="1" ht="15">
      <c r="B34" s="132"/>
      <c r="C34" s="130"/>
      <c r="D34" s="130">
        <v>4210</v>
      </c>
      <c r="E34" s="131" t="s">
        <v>101</v>
      </c>
      <c r="F34" s="127">
        <v>84000</v>
      </c>
      <c r="G34" s="128"/>
      <c r="H34" s="128"/>
      <c r="I34" s="128"/>
      <c r="J34" s="128"/>
      <c r="K34" s="128"/>
      <c r="L34" s="128"/>
      <c r="M34" s="129">
        <f t="shared" si="5"/>
        <v>84000</v>
      </c>
      <c r="N34" s="42"/>
    </row>
    <row r="35" spans="2:14" s="45" customFormat="1" ht="15">
      <c r="B35" s="132"/>
      <c r="C35" s="130"/>
      <c r="D35" s="130">
        <v>4260</v>
      </c>
      <c r="E35" s="131" t="s">
        <v>108</v>
      </c>
      <c r="F35" s="127">
        <v>10000</v>
      </c>
      <c r="G35" s="128"/>
      <c r="H35" s="128"/>
      <c r="I35" s="128"/>
      <c r="J35" s="128"/>
      <c r="K35" s="128"/>
      <c r="L35" s="128"/>
      <c r="M35" s="129">
        <f t="shared" si="5"/>
        <v>10000</v>
      </c>
      <c r="N35" s="42"/>
    </row>
    <row r="36" spans="2:14" s="45" customFormat="1" ht="15">
      <c r="B36" s="132"/>
      <c r="C36" s="130"/>
      <c r="D36" s="130">
        <v>4270</v>
      </c>
      <c r="E36" s="131" t="s">
        <v>109</v>
      </c>
      <c r="F36" s="127">
        <v>22100</v>
      </c>
      <c r="G36" s="128"/>
      <c r="H36" s="128"/>
      <c r="I36" s="128"/>
      <c r="J36" s="128"/>
      <c r="K36" s="128"/>
      <c r="L36" s="128"/>
      <c r="M36" s="129">
        <f t="shared" si="5"/>
        <v>22100</v>
      </c>
      <c r="N36" s="42"/>
    </row>
    <row r="37" spans="2:14" s="45" customFormat="1" ht="15">
      <c r="B37" s="132"/>
      <c r="C37" s="130"/>
      <c r="D37" s="130">
        <v>4300</v>
      </c>
      <c r="E37" s="131" t="s">
        <v>93</v>
      </c>
      <c r="F37" s="127">
        <v>126250</v>
      </c>
      <c r="G37" s="128"/>
      <c r="H37" s="128"/>
      <c r="I37" s="128"/>
      <c r="J37" s="128"/>
      <c r="K37" s="128"/>
      <c r="L37" s="128"/>
      <c r="M37" s="129">
        <f t="shared" si="5"/>
        <v>126250</v>
      </c>
      <c r="N37" s="42"/>
    </row>
    <row r="38" spans="2:14" s="45" customFormat="1" ht="15">
      <c r="B38" s="132"/>
      <c r="C38" s="130"/>
      <c r="D38" s="130">
        <v>4350</v>
      </c>
      <c r="E38" s="131" t="s">
        <v>110</v>
      </c>
      <c r="F38" s="127">
        <v>4400</v>
      </c>
      <c r="G38" s="128"/>
      <c r="H38" s="128"/>
      <c r="I38" s="128"/>
      <c r="J38" s="128"/>
      <c r="K38" s="128"/>
      <c r="L38" s="128"/>
      <c r="M38" s="129">
        <f t="shared" si="5"/>
        <v>4400</v>
      </c>
      <c r="N38" s="42"/>
    </row>
    <row r="39" spans="2:14" s="45" customFormat="1" ht="15">
      <c r="B39" s="132"/>
      <c r="C39" s="130"/>
      <c r="D39" s="130">
        <v>4410</v>
      </c>
      <c r="E39" s="131" t="s">
        <v>102</v>
      </c>
      <c r="F39" s="127">
        <v>30000</v>
      </c>
      <c r="G39" s="128"/>
      <c r="H39" s="128"/>
      <c r="I39" s="128"/>
      <c r="J39" s="128"/>
      <c r="K39" s="128"/>
      <c r="L39" s="128"/>
      <c r="M39" s="129">
        <f t="shared" si="5"/>
        <v>30000</v>
      </c>
      <c r="N39" s="42"/>
    </row>
    <row r="40" spans="2:14" s="45" customFormat="1" ht="15">
      <c r="B40" s="132"/>
      <c r="C40" s="130"/>
      <c r="D40" s="130">
        <v>4420</v>
      </c>
      <c r="E40" s="131" t="s">
        <v>103</v>
      </c>
      <c r="F40" s="127">
        <v>2000</v>
      </c>
      <c r="G40" s="128"/>
      <c r="H40" s="128"/>
      <c r="I40" s="128"/>
      <c r="J40" s="128"/>
      <c r="K40" s="128"/>
      <c r="L40" s="128"/>
      <c r="M40" s="129">
        <f t="shared" si="5"/>
        <v>2000</v>
      </c>
      <c r="N40" s="42"/>
    </row>
    <row r="41" spans="2:14" s="45" customFormat="1" ht="15">
      <c r="B41" s="132"/>
      <c r="C41" s="130"/>
      <c r="D41" s="130">
        <v>4430</v>
      </c>
      <c r="E41" s="131" t="s">
        <v>111</v>
      </c>
      <c r="F41" s="127">
        <v>17200</v>
      </c>
      <c r="G41" s="128"/>
      <c r="H41" s="128"/>
      <c r="I41" s="128"/>
      <c r="J41" s="128"/>
      <c r="K41" s="128"/>
      <c r="L41" s="128"/>
      <c r="M41" s="129">
        <f t="shared" si="5"/>
        <v>17200</v>
      </c>
      <c r="N41" s="42"/>
    </row>
    <row r="42" spans="2:14" s="45" customFormat="1" ht="29.25">
      <c r="B42" s="132"/>
      <c r="C42" s="130"/>
      <c r="D42" s="130">
        <v>4440</v>
      </c>
      <c r="E42" s="131" t="s">
        <v>112</v>
      </c>
      <c r="F42" s="127">
        <v>33000</v>
      </c>
      <c r="G42" s="128"/>
      <c r="H42" s="128"/>
      <c r="I42" s="128"/>
      <c r="J42" s="128"/>
      <c r="K42" s="128"/>
      <c r="L42" s="128"/>
      <c r="M42" s="129">
        <f t="shared" si="5"/>
        <v>33000</v>
      </c>
      <c r="N42" s="42"/>
    </row>
    <row r="43" spans="2:14" s="45" customFormat="1" ht="29.25">
      <c r="B43" s="132"/>
      <c r="C43" s="130"/>
      <c r="D43" s="130">
        <v>6060</v>
      </c>
      <c r="E43" s="131" t="s">
        <v>113</v>
      </c>
      <c r="F43" s="127">
        <v>15400</v>
      </c>
      <c r="G43" s="128"/>
      <c r="H43" s="128"/>
      <c r="I43" s="128"/>
      <c r="J43" s="128"/>
      <c r="K43" s="128"/>
      <c r="L43" s="128"/>
      <c r="M43" s="129">
        <f t="shared" si="5"/>
        <v>15400</v>
      </c>
      <c r="N43" s="42"/>
    </row>
    <row r="44" spans="2:14" s="45" customFormat="1" ht="15">
      <c r="B44" s="132"/>
      <c r="C44" s="133">
        <v>75095</v>
      </c>
      <c r="D44" s="133"/>
      <c r="E44" s="134" t="s">
        <v>73</v>
      </c>
      <c r="F44" s="135">
        <f>SUM(F45:F49)</f>
        <v>49700</v>
      </c>
      <c r="G44" s="123">
        <f aca="true" t="shared" si="11" ref="G44:M44">SUM(G45:G49)</f>
        <v>5779</v>
      </c>
      <c r="H44" s="135">
        <f t="shared" si="11"/>
        <v>0</v>
      </c>
      <c r="I44" s="135">
        <f t="shared" si="11"/>
        <v>0</v>
      </c>
      <c r="J44" s="135">
        <f t="shared" si="11"/>
        <v>0</v>
      </c>
      <c r="K44" s="135">
        <f t="shared" si="11"/>
        <v>0</v>
      </c>
      <c r="L44" s="135">
        <f t="shared" si="11"/>
        <v>0</v>
      </c>
      <c r="M44" s="136">
        <f t="shared" si="11"/>
        <v>55479</v>
      </c>
      <c r="N44" s="42"/>
    </row>
    <row r="45" spans="2:14" s="45" customFormat="1" ht="15">
      <c r="B45" s="132"/>
      <c r="C45" s="133"/>
      <c r="D45" s="130">
        <v>4170</v>
      </c>
      <c r="E45" s="131" t="s">
        <v>114</v>
      </c>
      <c r="F45" s="127">
        <v>3300</v>
      </c>
      <c r="G45" s="128"/>
      <c r="H45" s="128"/>
      <c r="I45" s="128"/>
      <c r="J45" s="128"/>
      <c r="K45" s="128"/>
      <c r="L45" s="128"/>
      <c r="M45" s="129">
        <f t="shared" si="5"/>
        <v>3300</v>
      </c>
      <c r="N45" s="42"/>
    </row>
    <row r="46" spans="2:14" s="45" customFormat="1" ht="15">
      <c r="B46" s="132"/>
      <c r="C46" s="133"/>
      <c r="D46" s="130">
        <v>4210</v>
      </c>
      <c r="E46" s="131" t="s">
        <v>101</v>
      </c>
      <c r="F46" s="127">
        <v>10400</v>
      </c>
      <c r="G46" s="128"/>
      <c r="H46" s="128"/>
      <c r="I46" s="128"/>
      <c r="J46" s="128"/>
      <c r="K46" s="128"/>
      <c r="L46" s="128"/>
      <c r="M46" s="129">
        <f t="shared" si="5"/>
        <v>10400</v>
      </c>
      <c r="N46" s="42"/>
    </row>
    <row r="47" spans="2:14" s="45" customFormat="1" ht="15">
      <c r="B47" s="132"/>
      <c r="C47" s="133"/>
      <c r="D47" s="130">
        <v>4260</v>
      </c>
      <c r="E47" s="131" t="s">
        <v>108</v>
      </c>
      <c r="F47" s="127">
        <v>20000</v>
      </c>
      <c r="G47" s="128"/>
      <c r="H47" s="128"/>
      <c r="I47" s="128"/>
      <c r="J47" s="128"/>
      <c r="K47" s="128"/>
      <c r="L47" s="128"/>
      <c r="M47" s="129">
        <f t="shared" si="5"/>
        <v>20000</v>
      </c>
      <c r="N47" s="42"/>
    </row>
    <row r="48" spans="2:14" s="45" customFormat="1" ht="15">
      <c r="B48" s="132"/>
      <c r="C48" s="133"/>
      <c r="D48" s="130">
        <v>4270</v>
      </c>
      <c r="E48" s="131" t="s">
        <v>115</v>
      </c>
      <c r="F48" s="127">
        <v>1000</v>
      </c>
      <c r="G48" s="128">
        <v>5779</v>
      </c>
      <c r="H48" s="128"/>
      <c r="I48" s="128"/>
      <c r="J48" s="128"/>
      <c r="K48" s="128"/>
      <c r="L48" s="128"/>
      <c r="M48" s="129">
        <f t="shared" si="5"/>
        <v>6779</v>
      </c>
      <c r="N48" s="42" t="s">
        <v>116</v>
      </c>
    </row>
    <row r="49" spans="2:14" s="45" customFormat="1" ht="15">
      <c r="B49" s="132"/>
      <c r="C49" s="130"/>
      <c r="D49" s="130">
        <v>4300</v>
      </c>
      <c r="E49" s="131" t="s">
        <v>93</v>
      </c>
      <c r="F49" s="127">
        <v>15000</v>
      </c>
      <c r="G49" s="128"/>
      <c r="H49" s="128"/>
      <c r="I49" s="128"/>
      <c r="J49" s="128"/>
      <c r="K49" s="128"/>
      <c r="L49" s="128"/>
      <c r="M49" s="129">
        <f t="shared" si="5"/>
        <v>15000</v>
      </c>
      <c r="N49" s="42"/>
    </row>
    <row r="50" spans="2:14" s="45" customFormat="1" ht="15">
      <c r="B50" s="138">
        <v>758</v>
      </c>
      <c r="C50" s="139"/>
      <c r="D50" s="139"/>
      <c r="E50" s="140" t="s">
        <v>56</v>
      </c>
      <c r="F50" s="116">
        <f>F51</f>
        <v>200000</v>
      </c>
      <c r="G50" s="146">
        <f aca="true" t="shared" si="12" ref="G50:M50">G51</f>
        <v>-169601</v>
      </c>
      <c r="H50" s="117">
        <f t="shared" si="12"/>
        <v>0</v>
      </c>
      <c r="I50" s="117">
        <f t="shared" si="12"/>
        <v>0</v>
      </c>
      <c r="J50" s="117">
        <f t="shared" si="12"/>
        <v>0</v>
      </c>
      <c r="K50" s="117">
        <f t="shared" si="12"/>
        <v>0</v>
      </c>
      <c r="L50" s="117">
        <f t="shared" si="12"/>
        <v>0</v>
      </c>
      <c r="M50" s="116">
        <f t="shared" si="12"/>
        <v>30399</v>
      </c>
      <c r="N50" s="118"/>
    </row>
    <row r="51" spans="2:14" s="45" customFormat="1" ht="103.5" customHeight="1">
      <c r="B51" s="132"/>
      <c r="C51" s="133">
        <v>75818</v>
      </c>
      <c r="D51" s="133"/>
      <c r="E51" s="134" t="s">
        <v>117</v>
      </c>
      <c r="F51" s="122">
        <f aca="true" t="shared" si="13" ref="F51:L51">SUM(F52:F52)</f>
        <v>200000</v>
      </c>
      <c r="G51" s="144">
        <f t="shared" si="13"/>
        <v>-169601</v>
      </c>
      <c r="H51" s="123">
        <f t="shared" si="13"/>
        <v>0</v>
      </c>
      <c r="I51" s="123">
        <f t="shared" si="13"/>
        <v>0</v>
      </c>
      <c r="J51" s="123">
        <f t="shared" si="13"/>
        <v>0</v>
      </c>
      <c r="K51" s="123">
        <f t="shared" si="13"/>
        <v>0</v>
      </c>
      <c r="L51" s="123">
        <f t="shared" si="13"/>
        <v>0</v>
      </c>
      <c r="M51" s="124">
        <f>SUM(M52:M52)</f>
        <v>30399</v>
      </c>
      <c r="N51" s="42" t="s">
        <v>118</v>
      </c>
    </row>
    <row r="52" spans="2:14" s="45" customFormat="1" ht="15">
      <c r="B52" s="132"/>
      <c r="C52" s="130"/>
      <c r="D52" s="130">
        <v>4810</v>
      </c>
      <c r="E52" s="131" t="s">
        <v>119</v>
      </c>
      <c r="F52" s="127">
        <v>200000</v>
      </c>
      <c r="G52" s="145">
        <v>-169601</v>
      </c>
      <c r="H52" s="128"/>
      <c r="I52" s="128"/>
      <c r="J52" s="128"/>
      <c r="K52" s="128"/>
      <c r="L52" s="128"/>
      <c r="M52" s="129">
        <f>F52+G52+H52+I52+J52+K52+L52</f>
        <v>30399</v>
      </c>
      <c r="N52" s="42"/>
    </row>
    <row r="53" spans="2:14" s="45" customFormat="1" ht="15">
      <c r="B53" s="138">
        <v>852</v>
      </c>
      <c r="C53" s="147"/>
      <c r="D53" s="147"/>
      <c r="E53" s="140" t="s">
        <v>65</v>
      </c>
      <c r="F53" s="116">
        <f aca="true" t="shared" si="14" ref="F53:M53">F54+F61+F63+F67+F69+F83+F85</f>
        <v>2138924</v>
      </c>
      <c r="G53" s="117">
        <f t="shared" si="14"/>
        <v>56100</v>
      </c>
      <c r="H53" s="116">
        <f t="shared" si="14"/>
        <v>0</v>
      </c>
      <c r="I53" s="116">
        <f t="shared" si="14"/>
        <v>0</v>
      </c>
      <c r="J53" s="116">
        <f t="shared" si="14"/>
        <v>0</v>
      </c>
      <c r="K53" s="116">
        <f t="shared" si="14"/>
        <v>0</v>
      </c>
      <c r="L53" s="116">
        <f t="shared" si="14"/>
        <v>0</v>
      </c>
      <c r="M53" s="116">
        <f t="shared" si="14"/>
        <v>2195024</v>
      </c>
      <c r="N53" s="118"/>
    </row>
    <row r="54" spans="2:14" s="45" customFormat="1" ht="43.5">
      <c r="B54" s="119"/>
      <c r="C54" s="148">
        <v>85212</v>
      </c>
      <c r="D54" s="149"/>
      <c r="E54" s="134" t="s">
        <v>66</v>
      </c>
      <c r="F54" s="122">
        <f>SUM(F55:F60)</f>
        <v>1210000</v>
      </c>
      <c r="G54" s="123">
        <f aca="true" t="shared" si="15" ref="G54:M54">SUM(G55:G60)</f>
        <v>56100</v>
      </c>
      <c r="H54" s="122">
        <f t="shared" si="15"/>
        <v>0</v>
      </c>
      <c r="I54" s="122">
        <f t="shared" si="15"/>
        <v>0</v>
      </c>
      <c r="J54" s="122">
        <f t="shared" si="15"/>
        <v>0</v>
      </c>
      <c r="K54" s="122">
        <f t="shared" si="15"/>
        <v>0</v>
      </c>
      <c r="L54" s="122">
        <f t="shared" si="15"/>
        <v>0</v>
      </c>
      <c r="M54" s="150">
        <f t="shared" si="15"/>
        <v>1266100</v>
      </c>
      <c r="N54" s="36"/>
    </row>
    <row r="55" spans="2:14" s="45" customFormat="1" ht="15">
      <c r="B55" s="119"/>
      <c r="C55" s="149"/>
      <c r="D55" s="130">
        <v>3110</v>
      </c>
      <c r="E55" s="131" t="s">
        <v>120</v>
      </c>
      <c r="F55" s="127">
        <v>1173700</v>
      </c>
      <c r="G55" s="128">
        <v>54417</v>
      </c>
      <c r="H55" s="128"/>
      <c r="I55" s="128"/>
      <c r="J55" s="128"/>
      <c r="K55" s="128"/>
      <c r="L55" s="128"/>
      <c r="M55" s="129">
        <f aca="true" t="shared" si="16" ref="M55:M86">F55+G55+H55+I55+J55+K55+L55</f>
        <v>1228117</v>
      </c>
      <c r="N55" s="42" t="s">
        <v>121</v>
      </c>
    </row>
    <row r="56" spans="2:14" s="45" customFormat="1" ht="15">
      <c r="B56" s="119"/>
      <c r="C56" s="149"/>
      <c r="D56" s="130">
        <v>4010</v>
      </c>
      <c r="E56" s="131" t="s">
        <v>98</v>
      </c>
      <c r="F56" s="127">
        <v>23224</v>
      </c>
      <c r="G56" s="128">
        <v>1077</v>
      </c>
      <c r="H56" s="128"/>
      <c r="I56" s="128"/>
      <c r="J56" s="128"/>
      <c r="K56" s="128"/>
      <c r="L56" s="128"/>
      <c r="M56" s="129">
        <f t="shared" si="16"/>
        <v>24301</v>
      </c>
      <c r="N56" s="42" t="s">
        <v>122</v>
      </c>
    </row>
    <row r="57" spans="2:14" s="45" customFormat="1" ht="15">
      <c r="B57" s="119"/>
      <c r="C57" s="149"/>
      <c r="D57" s="130">
        <v>4110</v>
      </c>
      <c r="E57" s="131" t="s">
        <v>99</v>
      </c>
      <c r="F57" s="127">
        <v>4001</v>
      </c>
      <c r="G57" s="128">
        <v>185</v>
      </c>
      <c r="H57" s="128"/>
      <c r="I57" s="128"/>
      <c r="J57" s="128"/>
      <c r="K57" s="128"/>
      <c r="L57" s="128"/>
      <c r="M57" s="129">
        <f t="shared" si="16"/>
        <v>4186</v>
      </c>
      <c r="N57" s="42"/>
    </row>
    <row r="58" spans="2:14" s="45" customFormat="1" ht="15">
      <c r="B58" s="119"/>
      <c r="C58" s="149"/>
      <c r="D58" s="130">
        <v>4210</v>
      </c>
      <c r="E58" s="131" t="s">
        <v>101</v>
      </c>
      <c r="F58" s="127">
        <v>2000</v>
      </c>
      <c r="G58" s="128"/>
      <c r="H58" s="128"/>
      <c r="I58" s="128"/>
      <c r="J58" s="128"/>
      <c r="K58" s="128"/>
      <c r="L58" s="128"/>
      <c r="M58" s="129">
        <f t="shared" si="16"/>
        <v>2000</v>
      </c>
      <c r="N58" s="42"/>
    </row>
    <row r="59" spans="2:14" s="45" customFormat="1" ht="15">
      <c r="B59" s="119"/>
      <c r="C59" s="149"/>
      <c r="D59" s="130">
        <v>4300</v>
      </c>
      <c r="E59" s="131" t="s">
        <v>93</v>
      </c>
      <c r="F59" s="127">
        <v>6000</v>
      </c>
      <c r="G59" s="128">
        <v>421</v>
      </c>
      <c r="H59" s="128"/>
      <c r="I59" s="128"/>
      <c r="J59" s="128"/>
      <c r="K59" s="128"/>
      <c r="L59" s="128"/>
      <c r="M59" s="129">
        <f t="shared" si="16"/>
        <v>6421</v>
      </c>
      <c r="N59" s="42"/>
    </row>
    <row r="60" spans="2:14" s="45" customFormat="1" ht="15">
      <c r="B60" s="119"/>
      <c r="C60" s="149"/>
      <c r="D60" s="130">
        <v>4410</v>
      </c>
      <c r="E60" s="131" t="s">
        <v>102</v>
      </c>
      <c r="F60" s="127">
        <v>1075</v>
      </c>
      <c r="G60" s="128"/>
      <c r="H60" s="128"/>
      <c r="I60" s="128"/>
      <c r="J60" s="128"/>
      <c r="K60" s="128"/>
      <c r="L60" s="128"/>
      <c r="M60" s="129">
        <f t="shared" si="16"/>
        <v>1075</v>
      </c>
      <c r="N60" s="54"/>
    </row>
    <row r="61" spans="2:14" s="45" customFormat="1" ht="72">
      <c r="B61" s="119"/>
      <c r="C61" s="133">
        <v>85213</v>
      </c>
      <c r="D61" s="133"/>
      <c r="E61" s="134" t="s">
        <v>69</v>
      </c>
      <c r="F61" s="135">
        <f>F62</f>
        <v>9800</v>
      </c>
      <c r="G61" s="123">
        <f aca="true" t="shared" si="17" ref="G61:M61">G62</f>
        <v>0</v>
      </c>
      <c r="H61" s="135">
        <f t="shared" si="17"/>
        <v>0</v>
      </c>
      <c r="I61" s="135">
        <f t="shared" si="17"/>
        <v>0</v>
      </c>
      <c r="J61" s="135">
        <f t="shared" si="17"/>
        <v>0</v>
      </c>
      <c r="K61" s="135">
        <f t="shared" si="17"/>
        <v>0</v>
      </c>
      <c r="L61" s="135">
        <f t="shared" si="17"/>
        <v>0</v>
      </c>
      <c r="M61" s="136">
        <f t="shared" si="17"/>
        <v>9800</v>
      </c>
      <c r="N61" s="54"/>
    </row>
    <row r="62" spans="2:14" s="45" customFormat="1" ht="15">
      <c r="B62" s="119"/>
      <c r="C62" s="149"/>
      <c r="D62" s="130">
        <v>4130</v>
      </c>
      <c r="E62" s="131" t="s">
        <v>123</v>
      </c>
      <c r="F62" s="127">
        <v>9800</v>
      </c>
      <c r="G62" s="128"/>
      <c r="H62" s="128"/>
      <c r="I62" s="128"/>
      <c r="J62" s="128"/>
      <c r="K62" s="128"/>
      <c r="L62" s="128"/>
      <c r="M62" s="129">
        <f t="shared" si="16"/>
        <v>9800</v>
      </c>
      <c r="N62" s="54"/>
    </row>
    <row r="63" spans="2:14" s="45" customFormat="1" ht="29.25">
      <c r="B63" s="132"/>
      <c r="C63" s="133">
        <v>85214</v>
      </c>
      <c r="D63" s="133"/>
      <c r="E63" s="134" t="s">
        <v>70</v>
      </c>
      <c r="F63" s="135">
        <f>SUM(F64:F66)</f>
        <v>256500</v>
      </c>
      <c r="G63" s="123">
        <f aca="true" t="shared" si="18" ref="G63:M63">SUM(G64:G66)</f>
        <v>0</v>
      </c>
      <c r="H63" s="135">
        <f t="shared" si="18"/>
        <v>0</v>
      </c>
      <c r="I63" s="135">
        <f t="shared" si="18"/>
        <v>0</v>
      </c>
      <c r="J63" s="135">
        <f t="shared" si="18"/>
        <v>0</v>
      </c>
      <c r="K63" s="135">
        <f t="shared" si="18"/>
        <v>0</v>
      </c>
      <c r="L63" s="135">
        <f t="shared" si="18"/>
        <v>0</v>
      </c>
      <c r="M63" s="136">
        <f t="shared" si="18"/>
        <v>256500</v>
      </c>
      <c r="N63" s="54"/>
    </row>
    <row r="64" spans="2:14" s="45" customFormat="1" ht="15">
      <c r="B64" s="132"/>
      <c r="C64" s="130"/>
      <c r="D64" s="130">
        <v>3110</v>
      </c>
      <c r="E64" s="131" t="s">
        <v>120</v>
      </c>
      <c r="F64" s="127">
        <v>193800</v>
      </c>
      <c r="G64" s="128"/>
      <c r="H64" s="128"/>
      <c r="I64" s="128"/>
      <c r="J64" s="128"/>
      <c r="K64" s="128"/>
      <c r="L64" s="128"/>
      <c r="M64" s="129">
        <f t="shared" si="16"/>
        <v>193800</v>
      </c>
      <c r="N64" s="54"/>
    </row>
    <row r="65" spans="2:14" s="45" customFormat="1" ht="15">
      <c r="B65" s="132"/>
      <c r="C65" s="130"/>
      <c r="D65" s="130">
        <v>4110</v>
      </c>
      <c r="E65" s="131" t="s">
        <v>124</v>
      </c>
      <c r="F65" s="127">
        <v>3300</v>
      </c>
      <c r="G65" s="128"/>
      <c r="H65" s="128"/>
      <c r="I65" s="128"/>
      <c r="J65" s="128"/>
      <c r="K65" s="128"/>
      <c r="L65" s="128"/>
      <c r="M65" s="129">
        <f t="shared" si="16"/>
        <v>3300</v>
      </c>
      <c r="N65" s="54"/>
    </row>
    <row r="66" spans="2:14" s="45" customFormat="1" ht="43.5">
      <c r="B66" s="132"/>
      <c r="C66" s="130"/>
      <c r="D66" s="130">
        <v>4330</v>
      </c>
      <c r="E66" s="131" t="s">
        <v>125</v>
      </c>
      <c r="F66" s="127">
        <v>59400</v>
      </c>
      <c r="G66" s="128"/>
      <c r="H66" s="128"/>
      <c r="I66" s="128"/>
      <c r="J66" s="128"/>
      <c r="K66" s="128"/>
      <c r="L66" s="128"/>
      <c r="M66" s="129">
        <f t="shared" si="16"/>
        <v>59400</v>
      </c>
      <c r="N66" s="54"/>
    </row>
    <row r="67" spans="2:14" s="45" customFormat="1" ht="15">
      <c r="B67" s="132"/>
      <c r="C67" s="133">
        <v>85215</v>
      </c>
      <c r="D67" s="133"/>
      <c r="E67" s="134" t="s">
        <v>126</v>
      </c>
      <c r="F67" s="135">
        <f>F68</f>
        <v>210000</v>
      </c>
      <c r="G67" s="123">
        <f aca="true" t="shared" si="19" ref="G67:M67">G68</f>
        <v>0</v>
      </c>
      <c r="H67" s="135">
        <f t="shared" si="19"/>
        <v>0</v>
      </c>
      <c r="I67" s="135">
        <f t="shared" si="19"/>
        <v>0</v>
      </c>
      <c r="J67" s="135">
        <f t="shared" si="19"/>
        <v>0</v>
      </c>
      <c r="K67" s="135">
        <f t="shared" si="19"/>
        <v>0</v>
      </c>
      <c r="L67" s="135">
        <f t="shared" si="19"/>
        <v>0</v>
      </c>
      <c r="M67" s="136">
        <f t="shared" si="19"/>
        <v>210000</v>
      </c>
      <c r="N67" s="54"/>
    </row>
    <row r="68" spans="2:14" s="45" customFormat="1" ht="15">
      <c r="B68" s="132"/>
      <c r="C68" s="130"/>
      <c r="D68" s="130">
        <v>3110</v>
      </c>
      <c r="E68" s="131" t="s">
        <v>120</v>
      </c>
      <c r="F68" s="127">
        <v>210000</v>
      </c>
      <c r="G68" s="128"/>
      <c r="H68" s="128"/>
      <c r="I68" s="128"/>
      <c r="J68" s="128"/>
      <c r="K68" s="128"/>
      <c r="L68" s="128"/>
      <c r="M68" s="129">
        <f t="shared" si="16"/>
        <v>210000</v>
      </c>
      <c r="N68" s="54"/>
    </row>
    <row r="69" spans="2:14" s="45" customFormat="1" ht="15">
      <c r="B69" s="132"/>
      <c r="C69" s="133">
        <v>85219</v>
      </c>
      <c r="D69" s="133"/>
      <c r="E69" s="134" t="s">
        <v>72</v>
      </c>
      <c r="F69" s="122">
        <f aca="true" t="shared" si="20" ref="F69:M69">SUM(F70:F82)</f>
        <v>387600</v>
      </c>
      <c r="G69" s="123">
        <f t="shared" si="20"/>
        <v>0</v>
      </c>
      <c r="H69" s="122">
        <f t="shared" si="20"/>
        <v>0</v>
      </c>
      <c r="I69" s="122">
        <f t="shared" si="20"/>
        <v>0</v>
      </c>
      <c r="J69" s="122">
        <f t="shared" si="20"/>
        <v>0</v>
      </c>
      <c r="K69" s="122">
        <f t="shared" si="20"/>
        <v>0</v>
      </c>
      <c r="L69" s="122">
        <f t="shared" si="20"/>
        <v>0</v>
      </c>
      <c r="M69" s="150">
        <f t="shared" si="20"/>
        <v>387600</v>
      </c>
      <c r="N69" s="36"/>
    </row>
    <row r="70" spans="2:14" s="45" customFormat="1" ht="29.25">
      <c r="B70" s="132"/>
      <c r="C70" s="130"/>
      <c r="D70" s="130">
        <v>3020</v>
      </c>
      <c r="E70" s="131" t="s">
        <v>105</v>
      </c>
      <c r="F70" s="127">
        <v>5500</v>
      </c>
      <c r="G70" s="128"/>
      <c r="H70" s="128"/>
      <c r="I70" s="128"/>
      <c r="J70" s="128"/>
      <c r="K70" s="128"/>
      <c r="L70" s="128"/>
      <c r="M70" s="129">
        <f t="shared" si="16"/>
        <v>5500</v>
      </c>
      <c r="N70" s="54"/>
    </row>
    <row r="71" spans="2:14" s="45" customFormat="1" ht="15">
      <c r="B71" s="132"/>
      <c r="C71" s="130"/>
      <c r="D71" s="130">
        <v>4010</v>
      </c>
      <c r="E71" s="131" t="s">
        <v>98</v>
      </c>
      <c r="F71" s="127">
        <v>236600</v>
      </c>
      <c r="G71" s="128"/>
      <c r="H71" s="128"/>
      <c r="I71" s="128"/>
      <c r="J71" s="128"/>
      <c r="K71" s="128"/>
      <c r="L71" s="128"/>
      <c r="M71" s="129">
        <f t="shared" si="16"/>
        <v>236600</v>
      </c>
      <c r="N71" s="54"/>
    </row>
    <row r="72" spans="2:14" s="45" customFormat="1" ht="15">
      <c r="B72" s="132"/>
      <c r="C72" s="130"/>
      <c r="D72" s="130">
        <v>4040</v>
      </c>
      <c r="E72" s="131" t="s">
        <v>106</v>
      </c>
      <c r="F72" s="127">
        <v>17500</v>
      </c>
      <c r="G72" s="128"/>
      <c r="H72" s="128"/>
      <c r="I72" s="128"/>
      <c r="J72" s="128"/>
      <c r="K72" s="128"/>
      <c r="L72" s="128"/>
      <c r="M72" s="129">
        <f t="shared" si="16"/>
        <v>17500</v>
      </c>
      <c r="N72" s="54"/>
    </row>
    <row r="73" spans="2:14" s="45" customFormat="1" ht="15">
      <c r="B73" s="132"/>
      <c r="C73" s="130"/>
      <c r="D73" s="130">
        <v>4110</v>
      </c>
      <c r="E73" s="131" t="s">
        <v>99</v>
      </c>
      <c r="F73" s="127">
        <v>45500</v>
      </c>
      <c r="G73" s="128"/>
      <c r="H73" s="128"/>
      <c r="I73" s="128"/>
      <c r="J73" s="128"/>
      <c r="K73" s="128"/>
      <c r="L73" s="128"/>
      <c r="M73" s="129">
        <f t="shared" si="16"/>
        <v>45500</v>
      </c>
      <c r="N73" s="54"/>
    </row>
    <row r="74" spans="2:14" s="45" customFormat="1" ht="15">
      <c r="B74" s="132"/>
      <c r="C74" s="130"/>
      <c r="D74" s="130">
        <v>4120</v>
      </c>
      <c r="E74" s="131" t="s">
        <v>127</v>
      </c>
      <c r="F74" s="127">
        <v>6300</v>
      </c>
      <c r="G74" s="128"/>
      <c r="H74" s="128"/>
      <c r="I74" s="128"/>
      <c r="J74" s="128"/>
      <c r="K74" s="128"/>
      <c r="L74" s="128"/>
      <c r="M74" s="129">
        <f t="shared" si="16"/>
        <v>6300</v>
      </c>
      <c r="N74" s="54"/>
    </row>
    <row r="75" spans="2:14" s="45" customFormat="1" ht="15">
      <c r="B75" s="132"/>
      <c r="C75" s="130"/>
      <c r="D75" s="130">
        <v>4170</v>
      </c>
      <c r="E75" s="131" t="s">
        <v>114</v>
      </c>
      <c r="F75" s="127">
        <v>8000</v>
      </c>
      <c r="G75" s="128"/>
      <c r="H75" s="128"/>
      <c r="I75" s="128"/>
      <c r="J75" s="128"/>
      <c r="K75" s="128"/>
      <c r="L75" s="128"/>
      <c r="M75" s="129">
        <f t="shared" si="16"/>
        <v>8000</v>
      </c>
      <c r="N75" s="54"/>
    </row>
    <row r="76" spans="2:14" s="45" customFormat="1" ht="15">
      <c r="B76" s="132"/>
      <c r="C76" s="130"/>
      <c r="D76" s="130">
        <v>4210</v>
      </c>
      <c r="E76" s="131" t="s">
        <v>101</v>
      </c>
      <c r="F76" s="127">
        <v>15000</v>
      </c>
      <c r="G76" s="128"/>
      <c r="H76" s="128"/>
      <c r="I76" s="128"/>
      <c r="J76" s="128"/>
      <c r="K76" s="128"/>
      <c r="L76" s="128"/>
      <c r="M76" s="129">
        <f t="shared" si="16"/>
        <v>15000</v>
      </c>
      <c r="N76" s="54"/>
    </row>
    <row r="77" spans="2:14" s="45" customFormat="1" ht="15">
      <c r="B77" s="132"/>
      <c r="C77" s="130"/>
      <c r="D77" s="130">
        <v>4260</v>
      </c>
      <c r="E77" s="131" t="s">
        <v>108</v>
      </c>
      <c r="F77" s="127">
        <v>8000</v>
      </c>
      <c r="G77" s="128"/>
      <c r="H77" s="128"/>
      <c r="I77" s="128"/>
      <c r="J77" s="128"/>
      <c r="K77" s="128"/>
      <c r="L77" s="128"/>
      <c r="M77" s="129">
        <f t="shared" si="16"/>
        <v>8000</v>
      </c>
      <c r="N77" s="54"/>
    </row>
    <row r="78" spans="2:14" s="45" customFormat="1" ht="15">
      <c r="B78" s="132"/>
      <c r="C78" s="130"/>
      <c r="D78" s="130">
        <v>4270</v>
      </c>
      <c r="E78" s="131" t="s">
        <v>115</v>
      </c>
      <c r="F78" s="127">
        <v>2000</v>
      </c>
      <c r="G78" s="128"/>
      <c r="H78" s="128"/>
      <c r="I78" s="128"/>
      <c r="J78" s="128"/>
      <c r="K78" s="128"/>
      <c r="L78" s="128"/>
      <c r="M78" s="129">
        <f t="shared" si="16"/>
        <v>2000</v>
      </c>
      <c r="N78" s="54"/>
    </row>
    <row r="79" spans="2:14" s="45" customFormat="1" ht="15">
      <c r="B79" s="132"/>
      <c r="C79" s="130"/>
      <c r="D79" s="130">
        <v>4300</v>
      </c>
      <c r="E79" s="131" t="s">
        <v>93</v>
      </c>
      <c r="F79" s="127">
        <v>27000</v>
      </c>
      <c r="G79" s="128"/>
      <c r="H79" s="128"/>
      <c r="I79" s="128"/>
      <c r="J79" s="128"/>
      <c r="K79" s="128"/>
      <c r="L79" s="128"/>
      <c r="M79" s="129">
        <f t="shared" si="16"/>
        <v>27000</v>
      </c>
      <c r="N79" s="54"/>
    </row>
    <row r="80" spans="2:14" s="45" customFormat="1" ht="15">
      <c r="B80" s="132"/>
      <c r="C80" s="130"/>
      <c r="D80" s="130">
        <v>4410</v>
      </c>
      <c r="E80" s="131" t="s">
        <v>102</v>
      </c>
      <c r="F80" s="127">
        <v>8000</v>
      </c>
      <c r="G80" s="128"/>
      <c r="H80" s="128"/>
      <c r="I80" s="128"/>
      <c r="J80" s="128"/>
      <c r="K80" s="128"/>
      <c r="L80" s="128"/>
      <c r="M80" s="129">
        <f t="shared" si="16"/>
        <v>8000</v>
      </c>
      <c r="N80" s="54"/>
    </row>
    <row r="81" spans="2:14" s="45" customFormat="1" ht="15">
      <c r="B81" s="132"/>
      <c r="C81" s="130"/>
      <c r="D81" s="130">
        <v>4430</v>
      </c>
      <c r="E81" s="131" t="s">
        <v>111</v>
      </c>
      <c r="F81" s="127">
        <v>800</v>
      </c>
      <c r="G81" s="128"/>
      <c r="H81" s="128"/>
      <c r="I81" s="128"/>
      <c r="J81" s="128"/>
      <c r="K81" s="128"/>
      <c r="L81" s="128"/>
      <c r="M81" s="129">
        <f t="shared" si="16"/>
        <v>800</v>
      </c>
      <c r="N81" s="54"/>
    </row>
    <row r="82" spans="2:14" s="45" customFormat="1" ht="29.25">
      <c r="B82" s="132"/>
      <c r="C82" s="130"/>
      <c r="D82" s="130">
        <v>4440</v>
      </c>
      <c r="E82" s="131" t="s">
        <v>112</v>
      </c>
      <c r="F82" s="151">
        <v>7400</v>
      </c>
      <c r="G82" s="123"/>
      <c r="H82" s="123">
        <f>SUM(H83:H86)</f>
        <v>0</v>
      </c>
      <c r="I82" s="123">
        <f>SUM(I83:I86)</f>
        <v>0</v>
      </c>
      <c r="J82" s="123">
        <f>SUM(J83:J86)</f>
        <v>0</v>
      </c>
      <c r="K82" s="123">
        <f>SUM(K83:K86)</f>
        <v>0</v>
      </c>
      <c r="L82" s="123">
        <f>SUM(L83:L86)</f>
        <v>0</v>
      </c>
      <c r="M82" s="129">
        <f t="shared" si="16"/>
        <v>7400</v>
      </c>
      <c r="N82" s="36"/>
    </row>
    <row r="83" spans="2:14" s="45" customFormat="1" ht="29.25">
      <c r="B83" s="132"/>
      <c r="C83" s="133">
        <v>85228</v>
      </c>
      <c r="D83" s="133"/>
      <c r="E83" s="134" t="s">
        <v>128</v>
      </c>
      <c r="F83" s="135">
        <f>F84</f>
        <v>15000</v>
      </c>
      <c r="G83" s="123">
        <f aca="true" t="shared" si="21" ref="G83:M83">G84</f>
        <v>0</v>
      </c>
      <c r="H83" s="135">
        <f t="shared" si="21"/>
        <v>0</v>
      </c>
      <c r="I83" s="135">
        <f t="shared" si="21"/>
        <v>0</v>
      </c>
      <c r="J83" s="135">
        <f t="shared" si="21"/>
        <v>0</v>
      </c>
      <c r="K83" s="135">
        <f t="shared" si="21"/>
        <v>0</v>
      </c>
      <c r="L83" s="135">
        <f t="shared" si="21"/>
        <v>0</v>
      </c>
      <c r="M83" s="136">
        <f t="shared" si="21"/>
        <v>15000</v>
      </c>
      <c r="N83" s="54"/>
    </row>
    <row r="84" spans="2:14" s="45" customFormat="1" ht="15">
      <c r="B84" s="132"/>
      <c r="C84" s="130"/>
      <c r="D84" s="130">
        <v>4170</v>
      </c>
      <c r="E84" s="131" t="s">
        <v>114</v>
      </c>
      <c r="F84" s="127">
        <v>15000</v>
      </c>
      <c r="G84" s="128"/>
      <c r="H84" s="128"/>
      <c r="I84" s="128"/>
      <c r="J84" s="128"/>
      <c r="K84" s="128"/>
      <c r="L84" s="128"/>
      <c r="M84" s="129">
        <f t="shared" si="16"/>
        <v>15000</v>
      </c>
      <c r="N84" s="54"/>
    </row>
    <row r="85" spans="2:14" s="45" customFormat="1" ht="15">
      <c r="B85" s="132"/>
      <c r="C85" s="133">
        <v>85295</v>
      </c>
      <c r="D85" s="133"/>
      <c r="E85" s="134" t="s">
        <v>73</v>
      </c>
      <c r="F85" s="135">
        <f aca="true" t="shared" si="22" ref="F85:M85">SUM(F86:F86)</f>
        <v>50024</v>
      </c>
      <c r="G85" s="123">
        <f t="shared" si="22"/>
        <v>0</v>
      </c>
      <c r="H85" s="135">
        <f t="shared" si="22"/>
        <v>0</v>
      </c>
      <c r="I85" s="135">
        <f t="shared" si="22"/>
        <v>0</v>
      </c>
      <c r="J85" s="135">
        <f t="shared" si="22"/>
        <v>0</v>
      </c>
      <c r="K85" s="135">
        <f t="shared" si="22"/>
        <v>0</v>
      </c>
      <c r="L85" s="135">
        <f t="shared" si="22"/>
        <v>0</v>
      </c>
      <c r="M85" s="136">
        <f t="shared" si="22"/>
        <v>50024</v>
      </c>
      <c r="N85" s="54"/>
    </row>
    <row r="86" spans="2:14" s="45" customFormat="1" ht="15">
      <c r="B86" s="132"/>
      <c r="C86" s="133"/>
      <c r="D86" s="130">
        <v>3110</v>
      </c>
      <c r="E86" s="131" t="s">
        <v>120</v>
      </c>
      <c r="F86" s="127">
        <v>50024</v>
      </c>
      <c r="G86" s="128"/>
      <c r="H86" s="128"/>
      <c r="I86" s="128"/>
      <c r="J86" s="128"/>
      <c r="K86" s="128"/>
      <c r="L86" s="128"/>
      <c r="M86" s="129">
        <f t="shared" si="16"/>
        <v>50024</v>
      </c>
      <c r="N86" s="54"/>
    </row>
    <row r="87" spans="2:14" s="45" customFormat="1" ht="15">
      <c r="B87" s="138">
        <v>854</v>
      </c>
      <c r="C87" s="139"/>
      <c r="D87" s="139"/>
      <c r="E87" s="140" t="s">
        <v>74</v>
      </c>
      <c r="F87" s="116">
        <f>F88</f>
        <v>2000</v>
      </c>
      <c r="G87" s="117">
        <f>G88</f>
        <v>3290</v>
      </c>
      <c r="H87" s="117">
        <f aca="true" t="shared" si="23" ref="H87:L88">H88</f>
        <v>0</v>
      </c>
      <c r="I87" s="117">
        <f t="shared" si="23"/>
        <v>0</v>
      </c>
      <c r="J87" s="117">
        <f t="shared" si="23"/>
        <v>0</v>
      </c>
      <c r="K87" s="117">
        <f t="shared" si="23"/>
        <v>0</v>
      </c>
      <c r="L87" s="117">
        <f t="shared" si="23"/>
        <v>0</v>
      </c>
      <c r="M87" s="141">
        <f>M88</f>
        <v>5290</v>
      </c>
      <c r="N87" s="118"/>
    </row>
    <row r="88" spans="2:14" s="45" customFormat="1" ht="15">
      <c r="B88" s="132"/>
      <c r="C88" s="133">
        <v>85415</v>
      </c>
      <c r="D88" s="149"/>
      <c r="E88" s="152" t="s">
        <v>75</v>
      </c>
      <c r="F88" s="122">
        <f>F89+F90</f>
        <v>2000</v>
      </c>
      <c r="G88" s="123">
        <f>G89+G90</f>
        <v>3290</v>
      </c>
      <c r="H88" s="123">
        <f t="shared" si="23"/>
        <v>0</v>
      </c>
      <c r="I88" s="123">
        <f t="shared" si="23"/>
        <v>0</v>
      </c>
      <c r="J88" s="123">
        <f t="shared" si="23"/>
        <v>0</v>
      </c>
      <c r="K88" s="123">
        <f t="shared" si="23"/>
        <v>0</v>
      </c>
      <c r="L88" s="123">
        <f t="shared" si="23"/>
        <v>0</v>
      </c>
      <c r="M88" s="136">
        <f>M89+M90</f>
        <v>5290</v>
      </c>
      <c r="N88" s="36"/>
    </row>
    <row r="89" spans="2:14" s="45" customFormat="1" ht="15">
      <c r="B89" s="132"/>
      <c r="C89" s="133"/>
      <c r="D89" s="130">
        <v>3110</v>
      </c>
      <c r="E89" s="131" t="s">
        <v>120</v>
      </c>
      <c r="F89" s="153">
        <v>0</v>
      </c>
      <c r="G89" s="154"/>
      <c r="H89" s="154"/>
      <c r="I89" s="154"/>
      <c r="J89" s="154"/>
      <c r="K89" s="154"/>
      <c r="L89" s="154"/>
      <c r="M89" s="129">
        <f>F89+G89+H89+I89+J89+K89+L89</f>
        <v>0</v>
      </c>
      <c r="N89" s="42" t="s">
        <v>129</v>
      </c>
    </row>
    <row r="90" spans="2:14" s="45" customFormat="1" ht="15">
      <c r="B90" s="132"/>
      <c r="C90" s="133"/>
      <c r="D90" s="130">
        <v>3260</v>
      </c>
      <c r="E90" s="131" t="s">
        <v>130</v>
      </c>
      <c r="F90" s="153">
        <v>2000</v>
      </c>
      <c r="G90" s="154">
        <v>3290</v>
      </c>
      <c r="H90" s="154"/>
      <c r="I90" s="154"/>
      <c r="J90" s="154"/>
      <c r="K90" s="154"/>
      <c r="L90" s="154"/>
      <c r="M90" s="129">
        <f>F90+G90+H90+I90+J90+K90+L90</f>
        <v>5290</v>
      </c>
      <c r="N90" s="42"/>
    </row>
    <row r="91" spans="2:14" s="45" customFormat="1" ht="29.25">
      <c r="B91" s="155"/>
      <c r="C91" s="156"/>
      <c r="D91" s="156"/>
      <c r="E91" s="157" t="s">
        <v>131</v>
      </c>
      <c r="F91" s="158"/>
      <c r="G91" s="158">
        <f>G6+G12+G18+G50+G53+G87</f>
        <v>48270</v>
      </c>
      <c r="H91" s="158" t="e">
        <f>#REF!+#REF!+#REF!+#REF!+#REF!+#REF!+H50+H53+#REF!+#REF!+#REF!+#REF!+#REF!+#REF!+H6+#REF!+#REF!+H87</f>
        <v>#REF!</v>
      </c>
      <c r="I91" s="158" t="e">
        <f>#REF!+#REF!+#REF!+#REF!+#REF!+#REF!+I50+I53+#REF!+#REF!+#REF!+#REF!+#REF!+#REF!+I6+#REF!+#REF!+I87</f>
        <v>#REF!</v>
      </c>
      <c r="J91" s="158" t="e">
        <f>#REF!+#REF!+#REF!+#REF!+#REF!+#REF!+J50+J53+#REF!+#REF!+#REF!+#REF!+#REF!+#REF!+J6+#REF!+#REF!+J87</f>
        <v>#REF!</v>
      </c>
      <c r="K91" s="158" t="e">
        <f>#REF!+#REF!+#REF!+#REF!+#REF!+#REF!+K50+K53+#REF!+#REF!+#REF!+#REF!+#REF!+#REF!+K6+#REF!+#REF!+K87</f>
        <v>#REF!</v>
      </c>
      <c r="L91" s="158" t="e">
        <f>#REF!+#REF!+#REF!+#REF!+#REF!+#REF!+L50+L53+#REF!+#REF!+#REF!+#REF!+#REF!+#REF!+L6+#REF!+#REF!+L87</f>
        <v>#REF!</v>
      </c>
      <c r="M91" s="158"/>
      <c r="N91" s="159"/>
    </row>
    <row r="92" spans="6:14" s="45" customFormat="1" ht="15">
      <c r="F92" s="160"/>
      <c r="G92" s="161"/>
      <c r="H92" s="160"/>
      <c r="I92" s="160"/>
      <c r="J92" s="160"/>
      <c r="K92" s="160"/>
      <c r="L92" s="160"/>
      <c r="M92" s="162"/>
      <c r="N92" s="163"/>
    </row>
    <row r="93" spans="6:14" s="45" customFormat="1" ht="15">
      <c r="F93" s="164"/>
      <c r="G93" s="165"/>
      <c r="H93" s="164"/>
      <c r="I93" s="164"/>
      <c r="J93" s="164"/>
      <c r="K93" s="164"/>
      <c r="L93" s="164"/>
      <c r="M93" s="166"/>
      <c r="N93" s="167"/>
    </row>
    <row r="94" spans="4:14" s="45" customFormat="1" ht="15">
      <c r="D94" s="162"/>
      <c r="E94" s="160"/>
      <c r="G94" s="168"/>
      <c r="I94" s="160"/>
      <c r="M94" s="162"/>
      <c r="N94" s="169"/>
    </row>
    <row r="95" spans="7:14" s="45" customFormat="1" ht="15">
      <c r="G95" s="168"/>
      <c r="I95" s="160"/>
      <c r="M95" s="162"/>
      <c r="N95" s="169"/>
    </row>
    <row r="96" spans="5:14" s="45" customFormat="1" ht="15">
      <c r="E96" s="160"/>
      <c r="F96" s="160"/>
      <c r="G96" s="161"/>
      <c r="H96" s="160"/>
      <c r="I96" s="160"/>
      <c r="J96" s="160"/>
      <c r="K96" s="160"/>
      <c r="L96" s="160"/>
      <c r="M96" s="162"/>
      <c r="N96" s="163"/>
    </row>
    <row r="97" spans="6:14" s="45" customFormat="1" ht="15">
      <c r="F97" s="160"/>
      <c r="G97" s="161"/>
      <c r="H97" s="160"/>
      <c r="I97" s="160"/>
      <c r="J97" s="160"/>
      <c r="K97" s="160"/>
      <c r="L97" s="160"/>
      <c r="M97" s="160"/>
      <c r="N97" s="163"/>
    </row>
    <row r="98" spans="6:14" s="45" customFormat="1" ht="15">
      <c r="F98" s="160"/>
      <c r="G98" s="161"/>
      <c r="H98" s="160"/>
      <c r="I98" s="160"/>
      <c r="J98" s="160"/>
      <c r="K98" s="160"/>
      <c r="L98" s="160"/>
      <c r="M98" s="162"/>
      <c r="N98" s="163"/>
    </row>
    <row r="99" spans="6:14" s="45" customFormat="1" ht="15">
      <c r="F99" s="160"/>
      <c r="G99" s="161"/>
      <c r="H99" s="160"/>
      <c r="I99" s="160"/>
      <c r="J99" s="160"/>
      <c r="K99" s="160"/>
      <c r="L99" s="160"/>
      <c r="M99" s="162"/>
      <c r="N99" s="163"/>
    </row>
    <row r="100" spans="6:14" s="45" customFormat="1" ht="15">
      <c r="F100" s="160"/>
      <c r="G100" s="161"/>
      <c r="H100" s="160"/>
      <c r="I100" s="160"/>
      <c r="J100" s="160"/>
      <c r="K100" s="160"/>
      <c r="L100" s="160"/>
      <c r="M100" s="162"/>
      <c r="N100" s="163"/>
    </row>
    <row r="101" spans="6:14" s="45" customFormat="1" ht="15">
      <c r="F101" s="160"/>
      <c r="G101" s="161"/>
      <c r="H101" s="160"/>
      <c r="I101" s="160"/>
      <c r="J101" s="160"/>
      <c r="K101" s="160"/>
      <c r="L101" s="160"/>
      <c r="M101" s="162"/>
      <c r="N101" s="163"/>
    </row>
    <row r="102" spans="6:14" s="45" customFormat="1" ht="15">
      <c r="F102" s="160"/>
      <c r="G102" s="161"/>
      <c r="H102" s="160"/>
      <c r="I102" s="160"/>
      <c r="J102" s="160"/>
      <c r="K102" s="160"/>
      <c r="L102" s="160"/>
      <c r="M102" s="60"/>
      <c r="N102" s="163"/>
    </row>
    <row r="103" spans="6:14" s="45" customFormat="1" ht="15">
      <c r="F103" s="160"/>
      <c r="G103" s="161"/>
      <c r="H103" s="160"/>
      <c r="I103" s="160"/>
      <c r="J103" s="160"/>
      <c r="K103" s="160"/>
      <c r="L103" s="160"/>
      <c r="M103" s="60"/>
      <c r="N103" s="163"/>
    </row>
    <row r="104" spans="7:14" s="45" customFormat="1" ht="15">
      <c r="G104" s="168"/>
      <c r="M104" s="60"/>
      <c r="N104" s="169"/>
    </row>
    <row r="105" spans="7:14" s="45" customFormat="1" ht="15">
      <c r="G105" s="168"/>
      <c r="M105" s="60"/>
      <c r="N105" s="169"/>
    </row>
    <row r="106" ht="15">
      <c r="M106" s="99"/>
    </row>
    <row r="107" ht="15">
      <c r="M107" s="99"/>
    </row>
    <row r="108" ht="15">
      <c r="M108" s="99"/>
    </row>
    <row r="109" ht="15">
      <c r="M109" s="99"/>
    </row>
    <row r="110" ht="15">
      <c r="M110" s="99"/>
    </row>
    <row r="111" ht="15">
      <c r="M111" s="99"/>
    </row>
    <row r="112" ht="15">
      <c r="M112" s="99"/>
    </row>
    <row r="113" ht="15">
      <c r="M113" s="99"/>
    </row>
    <row r="114" ht="15">
      <c r="M114" s="99"/>
    </row>
    <row r="115" ht="15">
      <c r="M115" s="99"/>
    </row>
    <row r="116" ht="15">
      <c r="M116" s="99"/>
    </row>
    <row r="117" ht="15">
      <c r="M117" s="99"/>
    </row>
    <row r="118" ht="15">
      <c r="M118" s="99"/>
    </row>
    <row r="119" ht="15">
      <c r="M119" s="99"/>
    </row>
    <row r="120" ht="15">
      <c r="M120" s="99"/>
    </row>
    <row r="121" ht="15">
      <c r="M121" s="99"/>
    </row>
    <row r="122" ht="15">
      <c r="M122" s="99"/>
    </row>
    <row r="123" ht="15">
      <c r="M123" s="99"/>
    </row>
    <row r="124" ht="15">
      <c r="M124" s="99"/>
    </row>
    <row r="125" ht="15">
      <c r="M125" s="99"/>
    </row>
    <row r="126" ht="15">
      <c r="M126" s="99"/>
    </row>
    <row r="127" ht="15">
      <c r="M127" s="99"/>
    </row>
    <row r="128" ht="15">
      <c r="M128" s="99"/>
    </row>
    <row r="129" ht="15">
      <c r="M129" s="99"/>
    </row>
    <row r="130" ht="15">
      <c r="M130" s="99"/>
    </row>
    <row r="131" ht="15">
      <c r="M131" s="99"/>
    </row>
    <row r="132" ht="15">
      <c r="M132" s="99"/>
    </row>
    <row r="133" ht="15">
      <c r="M133" s="99"/>
    </row>
    <row r="134" ht="15">
      <c r="M134" s="99"/>
    </row>
    <row r="135" ht="15">
      <c r="M135" s="99"/>
    </row>
    <row r="136" ht="15">
      <c r="M136" s="99"/>
    </row>
    <row r="137" ht="15">
      <c r="M137" s="99"/>
    </row>
    <row r="138" ht="15">
      <c r="M138" s="99"/>
    </row>
    <row r="139" ht="15">
      <c r="M139" s="99"/>
    </row>
    <row r="140" ht="15">
      <c r="M140" s="99"/>
    </row>
    <row r="141" ht="15">
      <c r="M141" s="99"/>
    </row>
    <row r="142" ht="15">
      <c r="M142" s="99"/>
    </row>
    <row r="143" ht="15">
      <c r="M143" s="99"/>
    </row>
    <row r="144" ht="15">
      <c r="M144" s="99"/>
    </row>
    <row r="145" ht="15">
      <c r="M145" s="99"/>
    </row>
    <row r="146" ht="15">
      <c r="M146" s="99"/>
    </row>
    <row r="147" ht="15">
      <c r="M147" s="99"/>
    </row>
    <row r="148" ht="15">
      <c r="M148" s="99"/>
    </row>
    <row r="149" ht="15">
      <c r="M149" s="99"/>
    </row>
    <row r="150" ht="15">
      <c r="M150" s="99"/>
    </row>
    <row r="151" ht="15">
      <c r="M151" s="99"/>
    </row>
    <row r="152" ht="15">
      <c r="M152" s="99"/>
    </row>
    <row r="153" ht="15">
      <c r="M153" s="99"/>
    </row>
    <row r="154" ht="15">
      <c r="M154" s="99"/>
    </row>
    <row r="155" ht="15">
      <c r="M155" s="99"/>
    </row>
    <row r="156" ht="15">
      <c r="M156" s="99"/>
    </row>
    <row r="157" ht="15">
      <c r="M157" s="99"/>
    </row>
    <row r="158" ht="15">
      <c r="M158" s="99"/>
    </row>
    <row r="159" ht="15">
      <c r="M159" s="99"/>
    </row>
    <row r="160" ht="15">
      <c r="M160" s="99"/>
    </row>
    <row r="161" ht="15">
      <c r="M161" s="99"/>
    </row>
    <row r="162" ht="15">
      <c r="M162" s="99"/>
    </row>
    <row r="163" ht="15">
      <c r="M163" s="99"/>
    </row>
    <row r="164" ht="15">
      <c r="M164" s="99"/>
    </row>
    <row r="165" ht="15">
      <c r="M165" s="99"/>
    </row>
  </sheetData>
  <mergeCells count="11">
    <mergeCell ref="B3:B4"/>
    <mergeCell ref="C3:C4"/>
    <mergeCell ref="D3:D4"/>
    <mergeCell ref="E3:E4"/>
    <mergeCell ref="F3:F4"/>
    <mergeCell ref="G3:G4"/>
    <mergeCell ref="M3:M4"/>
    <mergeCell ref="N3:N4"/>
    <mergeCell ref="N51:N52"/>
    <mergeCell ref="N56:N59"/>
    <mergeCell ref="N89:N90"/>
  </mergeCells>
  <printOptions horizontalCentered="1"/>
  <pageMargins left="0.45972222222222225" right="0.04027777777777778" top="0.1798611111111111" bottom="0.1798611111111111" header="0.5118055555555556" footer="0.5118055555555556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"/>
    </sheetView>
  </sheetViews>
  <sheetFormatPr defaultColWidth="9.140625" defaultRowHeight="12.75"/>
  <cols>
    <col min="1" max="1" width="5.28125" style="170" customWidth="1"/>
    <col min="2" max="2" width="23.421875" style="170" customWidth="1"/>
    <col min="3" max="3" width="13.57421875" style="170" customWidth="1"/>
    <col min="4" max="4" width="13.57421875" style="171" customWidth="1"/>
    <col min="5" max="5" width="16.8515625" style="170" customWidth="1"/>
    <col min="6" max="6" width="12.28125" style="170" customWidth="1"/>
    <col min="7" max="7" width="14.00390625" style="171" customWidth="1"/>
    <col min="8" max="8" width="14.57421875" style="170" customWidth="1"/>
    <col min="9" max="9" width="32.28125" style="172" customWidth="1"/>
    <col min="10" max="10" width="9.140625" style="170" customWidth="1"/>
    <col min="11" max="11" width="12.7109375" style="170" customWidth="1"/>
    <col min="12" max="12" width="9.140625" style="170" customWidth="1"/>
    <col min="13" max="13" width="12.00390625" style="170" customWidth="1"/>
    <col min="14" max="16384" width="9.140625" style="170" customWidth="1"/>
  </cols>
  <sheetData>
    <row r="1" spans="3:9" ht="15">
      <c r="C1" s="173"/>
      <c r="D1" s="174"/>
      <c r="E1" s="173"/>
      <c r="F1" s="173"/>
      <c r="G1" s="174"/>
      <c r="H1" s="173"/>
      <c r="I1" s="175"/>
    </row>
    <row r="2" spans="3:9" ht="12.75" customHeight="1">
      <c r="C2" s="173"/>
      <c r="D2" s="174"/>
      <c r="E2" s="173"/>
      <c r="F2" s="176"/>
      <c r="G2" s="177"/>
      <c r="H2" s="178"/>
      <c r="I2" s="179"/>
    </row>
    <row r="3" spans="3:10" ht="22.5" customHeight="1">
      <c r="C3" s="173"/>
      <c r="D3" s="174"/>
      <c r="E3" s="173"/>
      <c r="F3" s="176"/>
      <c r="G3" s="177"/>
      <c r="H3" s="178"/>
      <c r="I3" s="180" t="s">
        <v>132</v>
      </c>
      <c r="J3" s="173"/>
    </row>
    <row r="4" spans="1:10" ht="22.5" customHeight="1">
      <c r="A4" s="181" t="s">
        <v>133</v>
      </c>
      <c r="B4" s="181"/>
      <c r="C4" s="181"/>
      <c r="D4" s="181"/>
      <c r="E4" s="181"/>
      <c r="F4" s="181"/>
      <c r="G4" s="181"/>
      <c r="H4" s="181"/>
      <c r="I4" s="180"/>
      <c r="J4" s="182"/>
    </row>
    <row r="5" spans="1:9" ht="15">
      <c r="A5" s="183"/>
      <c r="B5" s="184"/>
      <c r="C5" s="184"/>
      <c r="D5" s="185"/>
      <c r="E5" s="184"/>
      <c r="F5" s="178"/>
      <c r="G5" s="177"/>
      <c r="H5" s="178"/>
      <c r="I5" s="179"/>
    </row>
    <row r="6" spans="1:9" ht="15">
      <c r="A6" s="183"/>
      <c r="B6" s="184"/>
      <c r="C6" s="184"/>
      <c r="D6" s="185"/>
      <c r="E6" s="184"/>
      <c r="F6" s="184"/>
      <c r="G6" s="185"/>
      <c r="H6" s="184"/>
      <c r="I6" s="186"/>
    </row>
    <row r="7" spans="1:9" ht="82.5" customHeight="1">
      <c r="A7" s="187" t="s">
        <v>4</v>
      </c>
      <c r="B7" s="187" t="s">
        <v>134</v>
      </c>
      <c r="C7" s="133" t="s">
        <v>135</v>
      </c>
      <c r="D7" s="188" t="s">
        <v>136</v>
      </c>
      <c r="E7" s="133" t="s">
        <v>137</v>
      </c>
      <c r="F7" s="133" t="s">
        <v>138</v>
      </c>
      <c r="G7" s="188" t="s">
        <v>136</v>
      </c>
      <c r="H7" s="133" t="s">
        <v>139</v>
      </c>
      <c r="I7" s="51" t="s">
        <v>140</v>
      </c>
    </row>
    <row r="8" spans="1:9" ht="15">
      <c r="A8" s="189"/>
      <c r="B8" s="189"/>
      <c r="C8" s="189"/>
      <c r="D8" s="190"/>
      <c r="E8" s="189"/>
      <c r="F8" s="191"/>
      <c r="G8" s="192"/>
      <c r="H8" s="191"/>
      <c r="I8" s="193"/>
    </row>
    <row r="9" spans="1:9" ht="9.75" customHeight="1">
      <c r="A9" s="133">
        <v>952</v>
      </c>
      <c r="B9" s="194" t="s">
        <v>141</v>
      </c>
      <c r="C9" s="127">
        <v>2746990</v>
      </c>
      <c r="D9" s="128"/>
      <c r="E9" s="127">
        <f>C9+D9</f>
        <v>2746990</v>
      </c>
      <c r="F9" s="195"/>
      <c r="G9" s="196"/>
      <c r="H9" s="195"/>
      <c r="I9" s="197"/>
    </row>
    <row r="10" spans="1:9" ht="15" customHeight="1">
      <c r="A10" s="133"/>
      <c r="B10" s="194"/>
      <c r="C10" s="127"/>
      <c r="D10" s="128"/>
      <c r="E10" s="127"/>
      <c r="F10" s="195"/>
      <c r="G10" s="196"/>
      <c r="H10" s="195"/>
      <c r="I10" s="197"/>
    </row>
    <row r="11" spans="1:9" s="198" customFormat="1" ht="12.75" customHeight="1">
      <c r="A11" s="133"/>
      <c r="B11" s="194"/>
      <c r="C11" s="127"/>
      <c r="D11" s="128"/>
      <c r="E11" s="127"/>
      <c r="F11" s="195"/>
      <c r="G11" s="196"/>
      <c r="H11" s="195"/>
      <c r="I11" s="197"/>
    </row>
    <row r="12" spans="1:9" s="198" customFormat="1" ht="12.75" customHeight="1" hidden="1">
      <c r="A12" s="133"/>
      <c r="B12" s="194"/>
      <c r="C12" s="153"/>
      <c r="D12" s="154"/>
      <c r="E12" s="153"/>
      <c r="F12" s="153"/>
      <c r="G12" s="154"/>
      <c r="H12" s="153"/>
      <c r="I12" s="197"/>
    </row>
    <row r="13" spans="1:9" s="198" customFormat="1" ht="61.5" customHeight="1">
      <c r="A13" s="133"/>
      <c r="B13" s="194"/>
      <c r="C13" s="153"/>
      <c r="D13" s="154">
        <v>7024273</v>
      </c>
      <c r="E13" s="153">
        <f>C13+D13</f>
        <v>7024273</v>
      </c>
      <c r="F13" s="153"/>
      <c r="G13" s="154"/>
      <c r="H13" s="153"/>
      <c r="I13" s="42" t="s">
        <v>142</v>
      </c>
    </row>
    <row r="14" spans="1:9" s="198" customFormat="1" ht="15">
      <c r="A14" s="199"/>
      <c r="B14" s="200"/>
      <c r="C14" s="201"/>
      <c r="D14" s="202"/>
      <c r="E14" s="201"/>
      <c r="F14" s="201"/>
      <c r="G14" s="202"/>
      <c r="H14" s="201"/>
      <c r="I14" s="203"/>
    </row>
    <row r="15" spans="1:9" s="208" customFormat="1" ht="33" customHeight="1">
      <c r="A15" s="204">
        <v>992</v>
      </c>
      <c r="B15" s="205" t="s">
        <v>143</v>
      </c>
      <c r="C15" s="206"/>
      <c r="D15" s="207"/>
      <c r="E15" s="206"/>
      <c r="F15" s="127">
        <v>124565</v>
      </c>
      <c r="G15" s="128"/>
      <c r="H15" s="127">
        <f>F15+G15</f>
        <v>124565</v>
      </c>
      <c r="I15" s="39"/>
    </row>
    <row r="16" spans="1:9" s="198" customFormat="1" ht="27.75" customHeight="1">
      <c r="A16" s="204"/>
      <c r="B16" s="205"/>
      <c r="C16" s="206"/>
      <c r="D16" s="207"/>
      <c r="E16" s="206"/>
      <c r="F16" s="127"/>
      <c r="G16" s="128"/>
      <c r="H16" s="127"/>
      <c r="I16" s="39"/>
    </row>
    <row r="17" spans="1:9" s="198" customFormat="1" ht="12.75" customHeight="1" hidden="1">
      <c r="A17" s="204"/>
      <c r="B17" s="205"/>
      <c r="C17" s="206"/>
      <c r="D17" s="207"/>
      <c r="E17" s="206"/>
      <c r="F17" s="127"/>
      <c r="G17" s="128"/>
      <c r="H17" s="127"/>
      <c r="I17" s="39"/>
    </row>
    <row r="18" spans="1:9" s="198" customFormat="1" ht="28.5" customHeight="1">
      <c r="A18" s="204"/>
      <c r="B18" s="205"/>
      <c r="C18" s="209"/>
      <c r="D18" s="210"/>
      <c r="E18" s="209"/>
      <c r="F18" s="211"/>
      <c r="G18" s="212">
        <v>7024273</v>
      </c>
      <c r="H18" s="211">
        <f>F18+G18</f>
        <v>7024273</v>
      </c>
      <c r="I18" s="213" t="s">
        <v>144</v>
      </c>
    </row>
    <row r="19" spans="1:9" s="198" customFormat="1" ht="15">
      <c r="A19" s="214"/>
      <c r="B19" s="215"/>
      <c r="C19" s="216"/>
      <c r="D19" s="217"/>
      <c r="E19" s="216"/>
      <c r="F19" s="216"/>
      <c r="G19" s="217"/>
      <c r="H19" s="216"/>
      <c r="I19" s="218"/>
    </row>
    <row r="20" spans="1:9" ht="15" customHeight="1">
      <c r="A20" s="195"/>
      <c r="B20" s="195"/>
      <c r="C20" s="219">
        <f>SUM(C9:C17)</f>
        <v>2746990</v>
      </c>
      <c r="D20" s="220">
        <f>SUM(D9:D17)</f>
        <v>7024273</v>
      </c>
      <c r="E20" s="219">
        <f>SUM(E9:E17)</f>
        <v>9771263</v>
      </c>
      <c r="F20" s="219">
        <f>SUM(F10:F17)</f>
        <v>124565</v>
      </c>
      <c r="G20" s="220">
        <f>G15+G18</f>
        <v>7024273</v>
      </c>
      <c r="H20" s="219">
        <f>SUM(H10:H18)</f>
        <v>7148838</v>
      </c>
      <c r="I20" s="74"/>
    </row>
    <row r="21" spans="1:9" ht="15" customHeight="1">
      <c r="A21" s="195"/>
      <c r="B21" s="195"/>
      <c r="C21" s="219"/>
      <c r="D21" s="220"/>
      <c r="E21" s="219"/>
      <c r="F21" s="219"/>
      <c r="G21" s="220"/>
      <c r="H21" s="219"/>
      <c r="I21" s="74"/>
    </row>
    <row r="22" spans="1:9" ht="15" customHeight="1">
      <c r="A22" s="195"/>
      <c r="B22" s="195"/>
      <c r="C22" s="219"/>
      <c r="D22" s="220"/>
      <c r="E22" s="219"/>
      <c r="F22" s="219"/>
      <c r="G22" s="220"/>
      <c r="H22" s="219"/>
      <c r="I22" s="74"/>
    </row>
    <row r="24" ht="15">
      <c r="B24" s="221"/>
    </row>
  </sheetData>
  <mergeCells count="28">
    <mergeCell ref="I3:I4"/>
    <mergeCell ref="A4:H4"/>
    <mergeCell ref="A9:A13"/>
    <mergeCell ref="B9:B13"/>
    <mergeCell ref="C9:C11"/>
    <mergeCell ref="D9:D11"/>
    <mergeCell ref="E9:E11"/>
    <mergeCell ref="F9:F11"/>
    <mergeCell ref="G9:G11"/>
    <mergeCell ref="H9:H11"/>
    <mergeCell ref="I9:I12"/>
    <mergeCell ref="A15:A18"/>
    <mergeCell ref="B15:B18"/>
    <mergeCell ref="C15:C17"/>
    <mergeCell ref="D15:D17"/>
    <mergeCell ref="E15:E17"/>
    <mergeCell ref="F15:F17"/>
    <mergeCell ref="G15:G17"/>
    <mergeCell ref="H15:H17"/>
    <mergeCell ref="I15:I17"/>
    <mergeCell ref="A20:B22"/>
    <mergeCell ref="C20:C22"/>
    <mergeCell ref="D20:D22"/>
    <mergeCell ref="E20:E22"/>
    <mergeCell ref="F20:F22"/>
    <mergeCell ref="G20:G22"/>
    <mergeCell ref="H20:H22"/>
    <mergeCell ref="I20:I22"/>
  </mergeCells>
  <printOptions horizontalCentered="1"/>
  <pageMargins left="0.45972222222222225" right="0.03958333333333333" top="0.40972222222222227" bottom="0.4701388888888889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2006-04-03T12:46:21Z</cp:lastPrinted>
  <dcterms:created xsi:type="dcterms:W3CDTF">2005-06-09T11:56:14Z</dcterms:created>
  <dcterms:modified xsi:type="dcterms:W3CDTF">2006-04-03T12:47:52Z</dcterms:modified>
  <cp:category/>
  <cp:version/>
  <cp:contentType/>
  <cp:contentStatus/>
  <cp:revision>1</cp:revision>
</cp:coreProperties>
</file>